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7485" tabRatio="806" activeTab="2"/>
  </bookViews>
  <sheets>
    <sheet name="Γραφήματα1" sheetId="1" r:id="rId1"/>
    <sheet name="Γραφήματα2" sheetId="2" r:id="rId2"/>
    <sheet name="Γραφήματα3" sheetId="3" r:id="rId3"/>
    <sheet name="Γραφήματα4" sheetId="4" r:id="rId4"/>
    <sheet name="ΥΠΕΠΘ (ΠΙΝΑΚΑΣ 2)" sheetId="5" r:id="rId5"/>
    <sheet name="Αναλυτικά" sheetId="6" r:id="rId6"/>
    <sheet name="% επίτευξη στόχου" sheetId="7" r:id="rId7"/>
    <sheet name="% επίτευξη στόχου υποχρεωτικών" sheetId="8" r:id="rId8"/>
  </sheets>
  <externalReferences>
    <externalReference r:id="rId11"/>
  </externalReferences>
  <definedNames>
    <definedName name="_xlnm.Print_Area" localSheetId="5">'Αναλυτικά'!$A$1:$N$43</definedName>
    <definedName name="_xlnm.Print_Area" localSheetId="0">'Γραφήματα1'!$A$1:$J$35</definedName>
    <definedName name="_xlnm.Print_Area" localSheetId="4">'ΥΠΕΠΘ (ΠΙΝΑΚΑΣ 2)'!$A$1:$M$46</definedName>
  </definedNames>
  <calcPr fullCalcOnLoad="1"/>
</workbook>
</file>

<file path=xl/sharedStrings.xml><?xml version="1.0" encoding="utf-8"?>
<sst xmlns="http://schemas.openxmlformats.org/spreadsheetml/2006/main" count="439" uniqueCount="141">
  <si>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</si>
  <si>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</si>
  <si>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</si>
  <si>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</si>
  <si>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</si>
  <si>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</si>
  <si>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</si>
  <si>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</si>
  <si>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</si>
  <si>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</si>
  <si>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</si>
  <si>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</si>
  <si>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</si>
  <si>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</si>
  <si>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</si>
  <si>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</si>
  <si>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>Β κατ</t>
  </si>
  <si>
    <t>Γ κατ</t>
  </si>
  <si>
    <t>Εύρεση pH διαλυμάτων με χρήση δεικτών, πεχαμετρικού χάρτου,  πεχάμετρου και του αισθητήρα pH του Multilog (όπου υπάρχει)  (5).</t>
  </si>
  <si>
    <t>Χημικές αντιδράσεις και ποιοτική ανάλυση ιόντων (6).</t>
  </si>
  <si>
    <t>Παρασκευή διαλύματος ορισμένης συγκέντρωσης – αραίωση διαλυμάτων (7).</t>
  </si>
  <si>
    <t>Οξείδωση της αιθανόλης (1,β).</t>
  </si>
  <si>
    <t>Όξινος χαρακτήρας των καρβοξυλικών οξέων (3) .</t>
  </si>
  <si>
    <t xml:space="preserve">Ανίχνευση υδατανθράκων (5) </t>
  </si>
  <si>
    <t>Υπολογισμός θερμότητας αντίδρασης (1).</t>
  </si>
  <si>
    <t>Δράση καταλυτών (ετερογενής κατάλυση) (3.1).</t>
  </si>
  <si>
    <t>Παράγοντες που επηρεάζουν τη θέση της χημικής ισορροπίας (4).</t>
  </si>
  <si>
    <t>Παρασκευή και ιδιότητες ρυθμιστικών διαλυμάτων (1) .</t>
  </si>
  <si>
    <t xml:space="preserve">Μικροσκοπική παρατήρηση πυρήνων μετά από ειδική χρώση (2)  </t>
  </si>
  <si>
    <t>Μικροσκοπική παρατήρηση στομάτων φύλλων, καταφρακτικών κυττάρων και  χλωροπλαστών (4).</t>
  </si>
  <si>
    <t xml:space="preserve">Μετουσίωση των πρωτεϊνών (7).  </t>
  </si>
  <si>
    <t>Μικροσκοπική παρατήρηση μόνιμου παρασκευάσματος αίματος (4).</t>
  </si>
  <si>
    <t>Β επιλ</t>
  </si>
  <si>
    <t>Μικρ/πική παρατήρηση μόνιμου παρασκευάσματος τομής ωοθήκης και όρχεως  (8) .</t>
  </si>
  <si>
    <t>Μικρ/πική παρατήρηση βακτηρίων σε καλλιέργεια ή σε μόνιμο παρασκεύασμα (1).</t>
  </si>
  <si>
    <t>Μικρ/πική παρατήρηση μόνιμου παρασκευάσματος ανθρώπινου χρωμοσώματος.</t>
  </si>
  <si>
    <t>Η ανάπτυξη ζυμομυκήτων στη μαγιά (5)</t>
  </si>
  <si>
    <t>Άθροισμα τμημάτων ανά τάξη</t>
  </si>
  <si>
    <t>Παρατήρηση συνεχών - γραμμικών φασμάτων (1)</t>
  </si>
  <si>
    <t>ΓΕΝΙΚΟ ΣΥΝΟΛΟ</t>
  </si>
  <si>
    <t>Συνολικός αριθμός εργαστηριακών δραστηριοτήτων σε όλα τα τμήματα</t>
  </si>
  <si>
    <t>ΠΙΝΑΚΑΣ 2 (από ΕΚΦΕ προς ΓΡΑΦΕΙΟ ΕΡΓΑΣΤΗΡΙΩΝ - ΣΥΓΚΕΝΤΡΩΤΙΚΟΣ ΛΥΚΕΙΩΝ)</t>
  </si>
  <si>
    <t>Άθροισμα τμημάτων ανά τάξη όλων των Λυκείων</t>
  </si>
  <si>
    <t>Συνολικός αριθμός εργαστηριακών δραστηριοτήτων σε όλα τα Λύκεια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</si>
  <si>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</si>
  <si>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</si>
  <si>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</si>
  <si>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</si>
  <si>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</si>
  <si>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</si>
  <si>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</si>
  <si>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Β</t>
  </si>
  <si>
    <t>ΑΝΑΛΥΤΙΚΟΣ ΠΙΝΑΚΑΣ ΕΝΙΑΙΩΝ ΛΥΚΕΙΩΝ (από ΕΚΦΕ προς ΓΡΑΦΕΙΟ ΕΡΓΑΣΤΗΡΙΩΝ)</t>
  </si>
  <si>
    <r>
      <t xml:space="preserve">ΕΚΦΕ: </t>
    </r>
    <r>
      <rPr>
        <b/>
        <sz val="16"/>
        <rFont val="Arial"/>
        <family val="2"/>
      </rPr>
      <t>ΚΑΡΔΙΤΣΑΣ</t>
    </r>
  </si>
  <si>
    <t>ΓΕΝΙΚΟ ΣΥΝΟΛΟ 1 (υποχρεωτικές)</t>
  </si>
  <si>
    <t>ΕΠΙΜΕΡΟΥΣ ΣΥΝΟΛΑ (για τις υποχρεωτικές)</t>
  </si>
  <si>
    <t>Τίτλος 
Εργαστηριακής Δραστηριότητας</t>
  </si>
  <si>
    <t xml:space="preserve">  Μάθημα</t>
  </si>
  <si>
    <t>Αριθμός τμημάτων / τάξη όλων των Εν. Λύκειων</t>
  </si>
  <si>
    <t>Αριθμός τμημάτων που πραγματοποίησαν την εργαστ. δραστηριότητα</t>
  </si>
  <si>
    <t>Ποσοστό επίτευξης στόχου</t>
  </si>
  <si>
    <t>Μετωπικά                        (Αριθμός δραστηριοτήτων        &amp; ποσοστό επί των πραγματοποιηθεισών)</t>
  </si>
  <si>
    <t>Με Επίδειξη                        (Αριθμός δραστηριοτήτων        &amp; ποσοστό επί των πραγματοποιηθεισών)</t>
  </si>
  <si>
    <t>Σύνολο - Α' Λυκείου</t>
  </si>
  <si>
    <t>Φ. Γεν. Π.</t>
  </si>
  <si>
    <t>B</t>
  </si>
  <si>
    <t>Φ. Κατ.</t>
  </si>
  <si>
    <t>Χημεία Γεν. Π.</t>
  </si>
  <si>
    <t>Χημεία Κατ.</t>
  </si>
  <si>
    <t>Βιολογία Γεν. Π.</t>
  </si>
  <si>
    <t>Βιολογία Επιλ.</t>
  </si>
  <si>
    <t>Σύνολο - Β' Λυκείου</t>
  </si>
  <si>
    <t>Φυσική Γεν. Π.</t>
  </si>
  <si>
    <t>Γ</t>
  </si>
  <si>
    <t>Φυσική Κατ.</t>
  </si>
  <si>
    <t>Βιολογία Κατ.</t>
  </si>
  <si>
    <t>Σύνολο - Γ' Λυκείου</t>
  </si>
  <si>
    <t>Γενικό Σύνολο</t>
  </si>
  <si>
    <t>Σύνολο για Φυσική</t>
  </si>
  <si>
    <t>Σύνολο για Χημεία</t>
  </si>
  <si>
    <t>Σύνολο για Βιολογία</t>
  </si>
  <si>
    <t xml:space="preserve">Άθροισμα τμημάτων ανά τάξη
</t>
  </si>
  <si>
    <t>Σύνολο εργαστηριακών δραστηριοτήτων που πραγματοποιήθηκαν σε όλα τα τμήματα</t>
  </si>
  <si>
    <t>Μετωπικά                                               (Αριθμός δραστηριοτήτων                                    &amp; ποσοστό επί των πραγματοποιηθεισών)</t>
  </si>
  <si>
    <t>Με Επίδειξη                                               (Αριθμός δραστηριοτήτων                                    &amp; ποσοστό επί των πραγματοποιηθεισών)</t>
  </si>
  <si>
    <t>Συνολικά      ανά μάθημα</t>
  </si>
  <si>
    <t>Α' Λυκείου</t>
  </si>
  <si>
    <t>Μελέτη ευθύγραμμης ομαλά επιταχυνόμενης κίνησης (2α)</t>
  </si>
  <si>
    <t>Εύρεση pH διαλυμάτων με χρήση δεικτών, πεχαμετρικού χάρτου,  πεχάμετρου και του αισθητήρα pH του Multilog (όπου υπάρχει)  (5)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</si>
  <si>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</si>
  <si>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</si>
  <si>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>Μελέτη της χαρακτηριστικής καμπύλης ηλεκτρικής πηγής και ωμικού καταναλωτή (3)</t>
  </si>
  <si>
    <t>Οξείδωση της αιθανόλης (1,β)</t>
  </si>
  <si>
    <t>Υπολογισμός θερμότητας αντίδρασης (1)</t>
  </si>
  <si>
    <t>Μικροσκοπική παρατήρηση στομάτων φύλλων, καταφρακτικών κυττάρων και  χλωροπλαστών (4)</t>
  </si>
  <si>
    <t>Μικροσκοπική παρατήρηση μόνιμου παρασκευάσματος αίματος (4)</t>
  </si>
  <si>
    <t>Προσδιορισμός της ροπής αδράνειας κυλίνδρου που κυλίεται σε πλάγιο επίπεδο (4)</t>
  </si>
  <si>
    <t>Απλή αρμονική ταλάντωση με τη χρήση του Μultilog (όπου υπάρχει)</t>
  </si>
  <si>
    <t>Παρασκευή και ιδιότητες ρυθμιστικών διαλυμάτων (1)</t>
  </si>
  <si>
    <t>(Τμήματα x... =) Προβλεπόμενες να γίνουν εργαστηριακές δραστηριότητες</t>
  </si>
  <si>
    <t>Β' Λυκείου Γεν. Παιδείας</t>
  </si>
  <si>
    <t>Β' Λυκείου Κατεύθυνσης</t>
  </si>
  <si>
    <t>Γ' Λυκείου Γεν. Παιδείας</t>
  </si>
  <si>
    <t>Γ' Λυκείου Κατεύθυνσης</t>
  </si>
  <si>
    <r>
      <t xml:space="preserve">ΕΚΦΕ: </t>
    </r>
    <r>
      <rPr>
        <b/>
        <sz val="16"/>
        <rFont val="Arial"/>
        <family val="2"/>
      </rPr>
      <t>Ν. Καρδίτσας</t>
    </r>
  </si>
  <si>
    <t>2005-06</t>
  </si>
  <si>
    <t>Β' Λυκείου</t>
  </si>
  <si>
    <t>Γ' Λυκείου</t>
  </si>
  <si>
    <r>
      <t>ΕΚΦΕ:</t>
    </r>
    <r>
      <rPr>
        <b/>
        <sz val="16"/>
        <rFont val="Arial"/>
        <family val="2"/>
      </rPr>
      <t xml:space="preserve"> Ν. Καρδίτσας</t>
    </r>
  </si>
  <si>
    <t>2006-07</t>
  </si>
  <si>
    <t>Όλα τα μαθήματα</t>
  </si>
  <si>
    <t xml:space="preserve">Τριβή ολίσθησης σε κεκλιμένο επίπεδο  με τη χρήση του Μultilog  ή την κλασική  μέθοδο (7 )     </t>
  </si>
  <si>
    <t xml:space="preserve">Γνωριμία με τον παλμογράφο- Πειρ. 1 : Επίδειξη φαινομένου επαγωγής (6.1).  Φαινόμενο επαγωγής με τη χρήση του Μultilog  ή την κλασική  μέθοδο </t>
  </si>
  <si>
    <t>Υπολογισμός της περιεκτικότητας του ξιδιού σε οξικό οξύ με τη χρήση του Multilog ή  την κλασική μέθοδο (2).</t>
  </si>
  <si>
    <t>2007-08</t>
  </si>
  <si>
    <r>
      <t xml:space="preserve">Γεν. σύνολο </t>
    </r>
    <r>
      <rPr>
        <sz val="10"/>
        <rFont val="Arial"/>
        <family val="2"/>
      </rPr>
      <t>(... μαθήματα</t>
    </r>
    <r>
      <rPr>
        <b/>
        <sz val="10"/>
        <rFont val="Arial"/>
        <family val="2"/>
      </rPr>
      <t>)</t>
    </r>
  </si>
  <si>
    <t>Μέτρηση μήκους, χρόνου, μάζας και δύναμης ( 1)</t>
  </si>
  <si>
    <t xml:space="preserve">Μελέτη και έλεγχος της διατήρησης της μηχανικής ενέργειας στην ελεύθερη πτώση σώματος (9)
</t>
  </si>
  <si>
    <t>Ενεργειακή μελέτη των στοιχείων απλού ηλεκτρικού κυκλώματος DC με πηγή, ωμικό  καταναλωτή και κινητήρα (2)</t>
  </si>
  <si>
    <t>Προσδιορισμός της έντασης της βαρύτητας με την βοήθεια του απλού εκκρεμούς (5)</t>
  </si>
  <si>
    <t>Πειραματική επιβεβαίωση του γενικού νόμου των ιδανικών αερίων (1)</t>
  </si>
  <si>
    <t xml:space="preserve">Όξινος χαρακτήρας των καρβοξυλικών οξέων (3) </t>
  </si>
  <si>
    <t xml:space="preserve">Παρασκευή σάπωνα (6) </t>
  </si>
  <si>
    <t>Ταχύτητα αντίδρασης και παράγοντες που την επηρεάζουν  (2)</t>
  </si>
  <si>
    <t>Αντιδράσεις οξειδοαναγωγής (5)</t>
  </si>
  <si>
    <t>Υπολογισμός της περιεκτικότητας του ξιδιού σε οξικό οξύ με τη χρήση του Multilog ή  την κλασική μέθοδο (2)</t>
  </si>
  <si>
    <t>Μετουσίωση των πρωτεϊνών (7) και Δράση των ενζύμων (11)</t>
  </si>
  <si>
    <t>Μικροσκοπική παρατήρηση μόνιμου παρασκευάσματος τομής ωοθήκης και όρχεως  (8)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</si>
  <si>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</si>
  <si>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</si>
  <si>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</si>
  <si>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2008-09</t>
  </si>
  <si>
    <t>Επίδειξη</t>
  </si>
  <si>
    <t>2009-10</t>
  </si>
  <si>
    <t>Σε εφαρμογή του εγγράφου με αρ. πρωτ. 88692/Γ7/23-07-2009 με θέμα:&lt;&lt;Εργαστηριακή Διδασκαλία των Φυσικών Μαθημάτων στα Γενικά Λύκεια κατά το σχολικό έτος 2009-2010&gt;&gt;</t>
  </si>
  <si>
    <t xml:space="preserve">Αναλυτική Κατάσταση Εργαστηριακών Δραστηριοτήτων για το σχ. έτος 2009-10  </t>
  </si>
  <si>
    <r>
      <t xml:space="preserve">Σύνολο Γενικών Λυκείων: </t>
    </r>
    <r>
      <rPr>
        <b/>
        <sz val="16"/>
        <rFont val="Arial"/>
        <family val="2"/>
      </rPr>
      <t>18 (13 ΓΕΛ + 5 Λυκειακές Τάξεις)</t>
    </r>
  </si>
  <si>
    <r>
      <t>ΣΥΝΟΛΟ  ΕΡΓΑΣΤΗΡΙΑΚΩΝ ΑΣΚΗΣΕΩΝ ΓΕΝΙΚΩΝ ΛΥΚΕΙΩΝ 2009-2010</t>
    </r>
    <r>
      <rPr>
        <sz val="10"/>
        <rFont val="Arial"/>
        <family val="2"/>
      </rPr>
      <t xml:space="preserve">    </t>
    </r>
  </si>
  <si>
    <t>ΣΥΝΟΛΟ ΥΠΟΧΡΕΩΤΙΚΩΝ ΕΡΓΑΣΤΗΡΙΑΚΩΝ ΑΣΚΗΣΕΩΝ ΓΕΝΙΚΩΝ ΛΥΚΕΙΩΝ 2009-2010</t>
  </si>
  <si>
    <t>ΠΑΡΑΤΗΡΗΣΗ: Στη Χημεία υπάρχει ένα τμήμα παραπάνω από Φυσική στην Α Τάξη γιατί το ΓΕΛ Μουζακίου με βάση τους καθηγητές που είχε έκανε 2 τμήματα Φυσικής και 3 Χημείας.</t>
  </si>
  <si>
    <t>Β' Λυκείου Επιλογής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</si>
</sst>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1">
    <font>
      <sz val="10"/>
      <name val="Arial"/>
      <family val="0"/>
    </font>
    <font>
      <b/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name val="Arial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9"/>
      <color indexed="18"/>
      <name val="Arial"/>
      <family val="2"/>
    </font>
    <font>
      <sz val="10"/>
      <color indexed="55"/>
      <name val="Arial"/>
      <family val="2"/>
    </font>
    <font>
      <sz val="15.7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6.75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0"/>
    </font>
    <font>
      <b/>
      <sz val="11.75"/>
      <color indexed="8"/>
      <name val="Arial"/>
      <family val="0"/>
    </font>
    <font>
      <sz val="10"/>
      <color indexed="55"/>
      <name val="Arial Greek"/>
      <family val="2"/>
    </font>
    <font>
      <sz val="10.1"/>
      <color indexed="8"/>
      <name val="Arial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7" borderId="1" applyNumberFormat="0" applyAlignment="0" applyProtection="0"/>
    <xf numFmtId="0" fontId="43" fillId="16" borderId="2" applyNumberFormat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1" borderId="1" applyNumberFormat="0" applyAlignment="0" applyProtection="0"/>
  </cellStyleXfs>
  <cellXfs count="2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justify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7" fillId="2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" fillId="26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textRotation="90"/>
      <protection locked="0"/>
    </xf>
    <xf numFmtId="0" fontId="20" fillId="21" borderId="10" xfId="0" applyFont="1" applyFill="1" applyBorder="1" applyAlignment="1" applyProtection="1">
      <alignment horizontal="center" vertical="center" wrapText="1"/>
      <protection locked="0"/>
    </xf>
    <xf numFmtId="0" fontId="2" fillId="27" borderId="10" xfId="0" applyFont="1" applyFill="1" applyBorder="1" applyAlignment="1" applyProtection="1">
      <alignment horizontal="center" vertical="center" textRotation="90" wrapText="1"/>
      <protection locked="0"/>
    </xf>
    <xf numFmtId="0" fontId="2" fillId="27" borderId="10" xfId="0" applyFont="1" applyFill="1" applyBorder="1" applyAlignment="1" applyProtection="1">
      <alignment horizontal="center" vertical="center" textRotation="90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>
      <alignment vertical="center"/>
    </xf>
    <xf numFmtId="0" fontId="22" fillId="2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horizontal="center" vertical="center"/>
      <protection locked="0"/>
    </xf>
    <xf numFmtId="0" fontId="22" fillId="7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 textRotation="90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3" fillId="7" borderId="10" xfId="0" applyFont="1" applyFill="1" applyBorder="1" applyAlignment="1" applyProtection="1">
      <alignment horizontal="center" vertical="center" textRotation="90"/>
      <protection locked="0"/>
    </xf>
    <xf numFmtId="0" fontId="3" fillId="7" borderId="10" xfId="0" applyFont="1" applyFill="1" applyBorder="1" applyAlignment="1" applyProtection="1">
      <alignment horizontal="center" vertical="center" textRotation="90" wrapText="1"/>
      <protection locked="0"/>
    </xf>
    <xf numFmtId="0" fontId="0" fillId="28" borderId="10" xfId="0" applyFill="1" applyBorder="1" applyAlignment="1">
      <alignment/>
    </xf>
    <xf numFmtId="0" fontId="3" fillId="29" borderId="10" xfId="0" applyFont="1" applyFill="1" applyBorder="1" applyAlignment="1" applyProtection="1">
      <alignment horizontal="center" vertical="center" textRotation="90"/>
      <protection locked="0"/>
    </xf>
    <xf numFmtId="0" fontId="3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2" fillId="29" borderId="10" xfId="0" applyFont="1" applyFill="1" applyBorder="1" applyAlignment="1">
      <alignment vertical="center"/>
    </xf>
    <xf numFmtId="0" fontId="22" fillId="29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1" fillId="30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25" fillId="21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1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textRotation="90"/>
      <protection locked="0"/>
    </xf>
    <xf numFmtId="0" fontId="26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9" fontId="0" fillId="21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indent="6"/>
    </xf>
    <xf numFmtId="0" fontId="0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31" borderId="10" xfId="0" applyFont="1" applyFill="1" applyBorder="1" applyAlignment="1" applyProtection="1">
      <alignment horizontal="center" vertical="center"/>
      <protection locked="0"/>
    </xf>
    <xf numFmtId="9" fontId="25" fillId="31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0" fillId="21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27" fillId="29" borderId="10" xfId="0" applyFont="1" applyFill="1" applyBorder="1" applyAlignment="1" applyProtection="1">
      <alignment horizontal="center" vertical="center"/>
      <protection locked="0"/>
    </xf>
    <xf numFmtId="0" fontId="14" fillId="29" borderId="15" xfId="0" applyFont="1" applyFill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14" fillId="7" borderId="15" xfId="0" applyFont="1" applyFill="1" applyBorder="1" applyAlignment="1" applyProtection="1">
      <alignment horizontal="center" vertical="center"/>
      <protection locked="0"/>
    </xf>
    <xf numFmtId="0" fontId="14" fillId="7" borderId="10" xfId="0" applyFont="1" applyFill="1" applyBorder="1" applyAlignment="1" applyProtection="1">
      <alignment horizontal="center" vertical="center"/>
      <protection locked="0"/>
    </xf>
    <xf numFmtId="0" fontId="27" fillId="7" borderId="14" xfId="0" applyFont="1" applyFill="1" applyBorder="1" applyAlignment="1" applyProtection="1">
      <alignment horizontal="center" vertical="center"/>
      <protection locked="0"/>
    </xf>
    <xf numFmtId="0" fontId="14" fillId="7" borderId="14" xfId="0" applyFont="1" applyFill="1" applyBorder="1" applyAlignment="1" applyProtection="1">
      <alignment horizontal="center" vertical="center"/>
      <protection locked="0"/>
    </xf>
    <xf numFmtId="0" fontId="27" fillId="8" borderId="10" xfId="0" applyFont="1" applyFill="1" applyBorder="1" applyAlignment="1" applyProtection="1">
      <alignment horizontal="center" vertical="center"/>
      <protection locked="0"/>
    </xf>
    <xf numFmtId="0" fontId="14" fillId="8" borderId="15" xfId="0" applyFont="1" applyFill="1" applyBorder="1" applyAlignment="1" applyProtection="1">
      <alignment horizontal="center" vertical="center"/>
      <protection locked="0"/>
    </xf>
    <xf numFmtId="0" fontId="27" fillId="8" borderId="12" xfId="0" applyFont="1" applyFill="1" applyBorder="1" applyAlignment="1" applyProtection="1">
      <alignment horizontal="center" vertical="center"/>
      <protection locked="0"/>
    </xf>
    <xf numFmtId="0" fontId="14" fillId="8" borderId="12" xfId="0" applyFont="1" applyFill="1" applyBorder="1" applyAlignment="1" applyProtection="1">
      <alignment horizontal="center" vertical="center"/>
      <protection locked="0"/>
    </xf>
    <xf numFmtId="0" fontId="14" fillId="8" borderId="10" xfId="0" applyFont="1" applyFill="1" applyBorder="1" applyAlignment="1" applyProtection="1">
      <alignment horizontal="center" vertical="center"/>
      <protection locked="0"/>
    </xf>
    <xf numFmtId="0" fontId="14" fillId="8" borderId="14" xfId="0" applyFont="1" applyFill="1" applyBorder="1" applyAlignment="1" applyProtection="1">
      <alignment horizontal="center" vertical="center"/>
      <protection locked="0"/>
    </xf>
    <xf numFmtId="0" fontId="26" fillId="8" borderId="10" xfId="0" applyFont="1" applyFill="1" applyBorder="1" applyAlignment="1">
      <alignment horizontal="center" vertical="center" textRotation="90" wrapText="1"/>
    </xf>
    <xf numFmtId="0" fontId="29" fillId="8" borderId="10" xfId="0" applyFont="1" applyFill="1" applyBorder="1" applyAlignment="1">
      <alignment horizontal="center" vertical="center" textRotation="90" wrapText="1"/>
    </xf>
    <xf numFmtId="0" fontId="26" fillId="7" borderId="10" xfId="0" applyFont="1" applyFill="1" applyBorder="1" applyAlignment="1">
      <alignment horizontal="center" vertical="center" textRotation="90" wrapText="1"/>
    </xf>
    <xf numFmtId="0" fontId="29" fillId="7" borderId="10" xfId="0" applyFont="1" applyFill="1" applyBorder="1" applyAlignment="1">
      <alignment horizontal="center" vertical="center" textRotation="90" wrapText="1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26" fillId="29" borderId="10" xfId="0" applyFont="1" applyFill="1" applyBorder="1" applyAlignment="1">
      <alignment horizontal="center" vertical="center" textRotation="90" wrapText="1"/>
    </xf>
    <xf numFmtId="0" fontId="29" fillId="29" borderId="10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 applyProtection="1">
      <alignment/>
      <protection locked="0"/>
    </xf>
    <xf numFmtId="0" fontId="26" fillId="8" borderId="10" xfId="0" applyFont="1" applyFill="1" applyBorder="1" applyAlignment="1">
      <alignment horizontal="justify" vertical="center" textRotation="90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9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9" fontId="0" fillId="0" borderId="10" xfId="0" applyNumberFormat="1" applyFont="1" applyFill="1" applyBorder="1" applyAlignment="1" applyProtection="1">
      <alignment vertical="center"/>
      <protection locked="0"/>
    </xf>
    <xf numFmtId="0" fontId="25" fillId="31" borderId="10" xfId="0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 horizontal="center" vertical="center"/>
    </xf>
    <xf numFmtId="9" fontId="15" fillId="22" borderId="10" xfId="0" applyNumberFormat="1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9" fontId="15" fillId="8" borderId="10" xfId="0" applyNumberFormat="1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9" fontId="15" fillId="7" borderId="10" xfId="0" applyNumberFormat="1" applyFont="1" applyFill="1" applyBorder="1" applyAlignment="1">
      <alignment horizontal="center" vertical="center"/>
    </xf>
    <xf numFmtId="0" fontId="15" fillId="29" borderId="10" xfId="0" applyFont="1" applyFill="1" applyBorder="1" applyAlignment="1">
      <alignment horizontal="center" vertical="center"/>
    </xf>
    <xf numFmtId="9" fontId="15" fillId="29" borderId="10" xfId="0" applyNumberFormat="1" applyFont="1" applyFill="1" applyBorder="1" applyAlignment="1">
      <alignment horizontal="center" vertical="center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9" fontId="25" fillId="21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5" fillId="2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/>
    </xf>
    <xf numFmtId="0" fontId="0" fillId="31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29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28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1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59" fillId="16" borderId="10" xfId="0" applyFont="1" applyFill="1" applyBorder="1" applyAlignment="1" applyProtection="1">
      <alignment horizontal="center" vertical="center" wrapText="1"/>
      <protection locked="0"/>
    </xf>
    <xf numFmtId="0" fontId="8" fillId="16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9" fontId="22" fillId="18" borderId="10" xfId="0" applyNumberFormat="1" applyFont="1" applyFill="1" applyBorder="1" applyAlignment="1" applyProtection="1">
      <alignment horizontal="center" vertical="center"/>
      <protection locked="0"/>
    </xf>
    <xf numFmtId="9" fontId="22" fillId="18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9" fontId="22" fillId="33" borderId="10" xfId="0" applyNumberFormat="1" applyFont="1" applyFill="1" applyBorder="1" applyAlignment="1" applyProtection="1">
      <alignment horizontal="center" vertical="center"/>
      <protection locked="0"/>
    </xf>
    <xf numFmtId="0" fontId="22" fillId="27" borderId="10" xfId="0" applyFont="1" applyFill="1" applyBorder="1" applyAlignment="1">
      <alignment horizontal="center" vertical="center"/>
    </xf>
    <xf numFmtId="9" fontId="22" fillId="27" borderId="10" xfId="0" applyNumberFormat="1" applyFont="1" applyFill="1" applyBorder="1" applyAlignment="1">
      <alignment horizontal="center" vertical="center"/>
    </xf>
    <xf numFmtId="9" fontId="22" fillId="31" borderId="10" xfId="0" applyNumberFormat="1" applyFont="1" applyFill="1" applyBorder="1" applyAlignment="1" applyProtection="1">
      <alignment horizontal="center" vertical="center"/>
      <protection locked="0"/>
    </xf>
    <xf numFmtId="0" fontId="22" fillId="27" borderId="10" xfId="0" applyFont="1" applyFill="1" applyBorder="1" applyAlignment="1">
      <alignment/>
    </xf>
    <xf numFmtId="9" fontId="22" fillId="27" borderId="10" xfId="0" applyNumberFormat="1" applyFont="1" applyFill="1" applyBorder="1" applyAlignment="1" applyProtection="1">
      <alignment horizontal="center" vertical="center"/>
      <protection locked="0"/>
    </xf>
    <xf numFmtId="0" fontId="22" fillId="10" borderId="10" xfId="0" applyFont="1" applyFill="1" applyBorder="1" applyAlignment="1">
      <alignment/>
    </xf>
    <xf numFmtId="9" fontId="22" fillId="10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9" fontId="22" fillId="34" borderId="10" xfId="0" applyNumberFormat="1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/>
    </xf>
    <xf numFmtId="9" fontId="22" fillId="35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9" fontId="22" fillId="21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11" fillId="9" borderId="16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0" fillId="32" borderId="10" xfId="0" applyFont="1" applyFill="1" applyBorder="1" applyAlignment="1" applyProtection="1">
      <alignment horizontal="center" vertical="center"/>
      <protection locked="0"/>
    </xf>
    <xf numFmtId="9" fontId="30" fillId="32" borderId="10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9" fontId="22" fillId="21" borderId="10" xfId="0" applyNumberFormat="1" applyFont="1" applyFill="1" applyBorder="1" applyAlignment="1">
      <alignment horizontal="center"/>
    </xf>
    <xf numFmtId="9" fontId="22" fillId="18" borderId="10" xfId="0" applyNumberFormat="1" applyFont="1" applyFill="1" applyBorder="1" applyAlignment="1">
      <alignment horizontal="center"/>
    </xf>
    <xf numFmtId="9" fontId="22" fillId="27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11" fillId="7" borderId="10" xfId="0" applyFont="1" applyFill="1" applyBorder="1" applyAlignment="1">
      <alignment horizontal="center"/>
    </xf>
    <xf numFmtId="0" fontId="11" fillId="29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5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22" fillId="3" borderId="2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1" fillId="31" borderId="16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10" fillId="29" borderId="10" xfId="0" applyFont="1" applyFill="1" applyBorder="1" applyAlignment="1" applyProtection="1">
      <alignment horizontal="center" vertical="center"/>
      <protection locked="0"/>
    </xf>
    <xf numFmtId="0" fontId="0" fillId="29" borderId="10" xfId="0" applyFont="1" applyFill="1" applyBorder="1" applyAlignment="1" applyProtection="1">
      <alignment/>
      <protection locked="0"/>
    </xf>
    <xf numFmtId="0" fontId="6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31" borderId="14" xfId="0" applyFont="1" applyFill="1" applyBorder="1" applyAlignment="1">
      <alignment horizontal="center"/>
    </xf>
    <xf numFmtId="0" fontId="0" fillId="2" borderId="10" xfId="0" applyFont="1" applyFill="1" applyBorder="1" applyAlignment="1" applyProtection="1">
      <alignment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0" fillId="29" borderId="10" xfId="0" applyFont="1" applyFill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26" fillId="8" borderId="10" xfId="0" applyFont="1" applyFill="1" applyBorder="1" applyAlignment="1">
      <alignment horizontal="center" vertical="center" textRotation="90" wrapText="1"/>
    </xf>
    <xf numFmtId="0" fontId="28" fillId="8" borderId="21" xfId="0" applyFont="1" applyFill="1" applyBorder="1" applyAlignment="1" applyProtection="1">
      <alignment horizontal="center" vertical="center"/>
      <protection locked="0"/>
    </xf>
    <xf numFmtId="0" fontId="28" fillId="8" borderId="11" xfId="0" applyFont="1" applyFill="1" applyBorder="1" applyAlignment="1" applyProtection="1">
      <alignment horizontal="center" vertical="center"/>
      <protection locked="0"/>
    </xf>
    <xf numFmtId="0" fontId="26" fillId="29" borderId="10" xfId="0" applyFont="1" applyFill="1" applyBorder="1" applyAlignment="1">
      <alignment horizontal="center" vertical="center" textRotation="90" wrapText="1"/>
    </xf>
    <xf numFmtId="0" fontId="28" fillId="7" borderId="16" xfId="0" applyFont="1" applyFill="1" applyBorder="1" applyAlignment="1" applyProtection="1">
      <alignment horizontal="center" vertical="center"/>
      <protection locked="0"/>
    </xf>
    <xf numFmtId="0" fontId="28" fillId="7" borderId="21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29" borderId="16" xfId="0" applyFont="1" applyFill="1" applyBorder="1" applyAlignment="1" applyProtection="1">
      <alignment horizontal="center" vertical="center"/>
      <protection locked="0"/>
    </xf>
    <xf numFmtId="0" fontId="28" fillId="29" borderId="21" xfId="0" applyFont="1" applyFill="1" applyBorder="1" applyAlignment="1" applyProtection="1">
      <alignment horizontal="center" vertical="center"/>
      <protection locked="0"/>
    </xf>
    <xf numFmtId="0" fontId="28" fillId="29" borderId="11" xfId="0" applyFont="1" applyFill="1" applyBorder="1" applyAlignment="1" applyProtection="1">
      <alignment horizontal="center" vertical="center"/>
      <protection locked="0"/>
    </xf>
    <xf numFmtId="0" fontId="26" fillId="7" borderId="10" xfId="0" applyFont="1" applyFill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4" fillId="31" borderId="16" xfId="0" applyFont="1" applyFill="1" applyBorder="1" applyAlignment="1" applyProtection="1">
      <alignment horizontal="center" vertical="center"/>
      <protection locked="0"/>
    </xf>
    <xf numFmtId="0" fontId="14" fillId="31" borderId="21" xfId="0" applyFont="1" applyFill="1" applyBorder="1" applyAlignment="1" applyProtection="1">
      <alignment horizontal="center" vertical="center"/>
      <protection locked="0"/>
    </xf>
    <xf numFmtId="0" fontId="14" fillId="31" borderId="11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textRotation="90" wrapText="1"/>
      <protection locked="0"/>
    </xf>
    <xf numFmtId="0" fontId="26" fillId="0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9" borderId="16" xfId="0" applyFont="1" applyFill="1" applyBorder="1" applyAlignment="1" applyProtection="1">
      <alignment horizontal="left" vertical="center" indent="6"/>
      <protection locked="0"/>
    </xf>
    <xf numFmtId="0" fontId="14" fillId="29" borderId="21" xfId="0" applyFont="1" applyFill="1" applyBorder="1" applyAlignment="1" applyProtection="1">
      <alignment horizontal="left" vertical="center" indent="6"/>
      <protection locked="0"/>
    </xf>
    <xf numFmtId="0" fontId="14" fillId="29" borderId="11" xfId="0" applyFont="1" applyFill="1" applyBorder="1" applyAlignment="1" applyProtection="1">
      <alignment horizontal="left" vertical="center" indent="6"/>
      <protection locked="0"/>
    </xf>
    <xf numFmtId="0" fontId="14" fillId="22" borderId="16" xfId="0" applyFont="1" applyFill="1" applyBorder="1" applyAlignment="1" applyProtection="1">
      <alignment horizontal="left" vertical="center" indent="6"/>
      <protection locked="0"/>
    </xf>
    <xf numFmtId="0" fontId="14" fillId="22" borderId="21" xfId="0" applyFont="1" applyFill="1" applyBorder="1" applyAlignment="1" applyProtection="1">
      <alignment horizontal="left" vertical="center" indent="6"/>
      <protection locked="0"/>
    </xf>
    <xf numFmtId="0" fontId="14" fillId="22" borderId="11" xfId="0" applyFont="1" applyFill="1" applyBorder="1" applyAlignment="1" applyProtection="1">
      <alignment horizontal="left" vertical="center" indent="6"/>
      <protection locked="0"/>
    </xf>
    <xf numFmtId="0" fontId="14" fillId="8" borderId="16" xfId="0" applyFont="1" applyFill="1" applyBorder="1" applyAlignment="1" applyProtection="1">
      <alignment horizontal="left" vertical="center" indent="6"/>
      <protection locked="0"/>
    </xf>
    <xf numFmtId="0" fontId="14" fillId="8" borderId="21" xfId="0" applyFont="1" applyFill="1" applyBorder="1" applyAlignment="1" applyProtection="1">
      <alignment horizontal="left" vertical="center" indent="6"/>
      <protection locked="0"/>
    </xf>
    <xf numFmtId="0" fontId="14" fillId="8" borderId="11" xfId="0" applyFont="1" applyFill="1" applyBorder="1" applyAlignment="1" applyProtection="1">
      <alignment horizontal="left" vertical="center" indent="6"/>
      <protection locked="0"/>
    </xf>
    <xf numFmtId="0" fontId="14" fillId="7" borderId="16" xfId="0" applyFont="1" applyFill="1" applyBorder="1" applyAlignment="1" applyProtection="1">
      <alignment horizontal="left" vertical="center" indent="6"/>
      <protection locked="0"/>
    </xf>
    <xf numFmtId="0" fontId="14" fillId="7" borderId="21" xfId="0" applyFont="1" applyFill="1" applyBorder="1" applyAlignment="1" applyProtection="1">
      <alignment horizontal="left" vertical="center" indent="6"/>
      <protection locked="0"/>
    </xf>
    <xf numFmtId="0" fontId="14" fillId="7" borderId="11" xfId="0" applyFont="1" applyFill="1" applyBorder="1" applyAlignment="1" applyProtection="1">
      <alignment horizontal="left" vertical="center" indent="6"/>
      <protection locked="0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πραγματοποίησης των υποχρεωτικών εργαστηριακών ασκήσεων συνολικά σε όλα τα μαθήματα του Γενικού Λυκείου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24075"/>
          <c:w val="0.973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Γραφήματα1!$B$3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Γραφήματα1!$C$3:$E$3</c:f>
              <c:numCache/>
            </c:numRef>
          </c:val>
          <c:shape val="box"/>
        </c:ser>
        <c:ser>
          <c:idx val="1"/>
          <c:order val="1"/>
          <c:tx>
            <c:strRef>
              <c:f>Γραφήματα1!$B$4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Γραφήματα1!$C$4:$E$4</c:f>
              <c:numCache/>
            </c:numRef>
          </c:val>
          <c:shape val="box"/>
        </c:ser>
        <c:ser>
          <c:idx val="2"/>
          <c:order val="2"/>
          <c:tx>
            <c:strRef>
              <c:f>Γραφήματα1!$B$5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Γραφήματα1!$C$5:$E$5</c:f>
              <c:numCache/>
            </c:numRef>
          </c:val>
          <c:shape val="box"/>
        </c:ser>
        <c:ser>
          <c:idx val="3"/>
          <c:order val="3"/>
          <c:tx>
            <c:strRef>
              <c:f>Γραφήματα1!$B$6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Γραφήματα1!$C$6:$E$6</c:f>
              <c:numCache/>
            </c:numRef>
          </c:val>
          <c:shape val="box"/>
        </c:ser>
        <c:ser>
          <c:idx val="4"/>
          <c:order val="4"/>
          <c:tx>
            <c:strRef>
              <c:f>Γραφήματα1!$B$7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Γραφήματα1!$C$2:$E$2</c:f>
              <c:strCache/>
            </c:strRef>
          </c:cat>
          <c:val>
            <c:numRef>
              <c:f>Γραφήματα1!$C$7:$E$7</c:f>
              <c:numCache/>
            </c:numRef>
          </c:val>
          <c:shape val="box"/>
        </c:ser>
        <c:shape val="box"/>
        <c:axId val="6718120"/>
        <c:axId val="60463081"/>
      </c:bar3DChart>
      <c:catAx>
        <c:axId val="6718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</c:scaling>
        <c:axPos val="l"/>
        <c:majorGridlines>
          <c:spPr>
            <a:ln w="12700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181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05"/>
          <c:y val="0.17"/>
          <c:w val="0.823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3366"/>
            </a:gs>
            <a:gs pos="50000">
              <a:srgbClr val="000080"/>
            </a:gs>
            <a:gs pos="100000">
              <a:srgbClr val="003366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3366"/>
            </a:gs>
            <a:gs pos="50000">
              <a:srgbClr val="000080"/>
            </a:gs>
            <a:gs pos="100000">
              <a:srgbClr val="003366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πραγματοποίησης εργαστηριακών ασκήσεων με βάση τις προτεινόμενες στο Γενικό Λύκειο</a:t>
            </a:r>
          </a:p>
        </c:rich>
      </c:tx>
      <c:layout>
        <c:manualLayout>
          <c:xMode val="factor"/>
          <c:yMode val="factor"/>
          <c:x val="0.00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825"/>
          <c:w val="0.942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Γραφήματα2!$B$3</c:f>
              <c:strCache>
                <c:ptCount val="1"/>
                <c:pt idx="0">
                  <c:v>2005-06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Γραφήματα2!$C$2:$E$2</c:f>
              <c:strCache/>
            </c:strRef>
          </c:cat>
          <c:val>
            <c:numRef>
              <c:f>Γραφήματα2!$C$3:$E$3</c:f>
              <c:numCache/>
            </c:numRef>
          </c:val>
        </c:ser>
        <c:ser>
          <c:idx val="1"/>
          <c:order val="1"/>
          <c:tx>
            <c:strRef>
              <c:f>Γραφήματα2!$B$4</c:f>
              <c:strCache>
                <c:ptCount val="1"/>
                <c:pt idx="0">
                  <c:v>2006-07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Γραφήματα2!$C$2:$E$2</c:f>
              <c:strCache/>
            </c:strRef>
          </c:cat>
          <c:val>
            <c:numRef>
              <c:f>Γραφήματα2!$C$4:$E$4</c:f>
              <c:numCache/>
            </c:numRef>
          </c:val>
        </c:ser>
        <c:ser>
          <c:idx val="2"/>
          <c:order val="2"/>
          <c:tx>
            <c:strRef>
              <c:f>Γραφήματα2!$B$5</c:f>
              <c:strCache>
                <c:ptCount val="1"/>
                <c:pt idx="0">
                  <c:v>2007-08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Γραφήματα2!$C$2:$E$2</c:f>
              <c:strCache/>
            </c:strRef>
          </c:cat>
          <c:val>
            <c:numRef>
              <c:f>Γραφήματα2!$C$5:$E$5</c:f>
              <c:numCache/>
            </c:numRef>
          </c:val>
        </c:ser>
        <c:ser>
          <c:idx val="3"/>
          <c:order val="3"/>
          <c:tx>
            <c:strRef>
              <c:f>Γραφήματα2!$B$6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Γραφήματα2!$C$2:$E$2</c:f>
              <c:strCache/>
            </c:strRef>
          </c:cat>
          <c:val>
            <c:numRef>
              <c:f>Γραφήματα2!$C$6:$E$6</c:f>
              <c:numCache/>
            </c:numRef>
          </c:val>
        </c:ser>
        <c:ser>
          <c:idx val="4"/>
          <c:order val="4"/>
          <c:tx>
            <c:strRef>
              <c:f>Γραφήματα2!$B$7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Γραφήματα2!$C$2:$E$2</c:f>
              <c:strCache/>
            </c:strRef>
          </c:cat>
          <c:val>
            <c:numRef>
              <c:f>Γραφήματα2!$C$7:$E$7</c:f>
              <c:numCache/>
            </c:numRef>
          </c:val>
        </c:ser>
        <c:axId val="7296818"/>
        <c:axId val="65671363"/>
      </c:barChart>
      <c:catAx>
        <c:axId val="729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Μαθήματα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Ποσοστό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6818"/>
        <c:crossesAt val="1"/>
        <c:crossBetween val="between"/>
        <c:dispUnits/>
      </c:valAx>
      <c:spPr>
        <a:gradFill rotWithShape="1">
          <a:gsLst>
            <a:gs pos="0">
              <a:srgbClr val="001700"/>
            </a:gs>
            <a:gs pos="100000">
              <a:srgbClr val="0033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81"/>
          <c:y val="0.1825"/>
          <c:w val="0.90825"/>
          <c:h val="0.0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πραγματοποίησης εργαστηριακών ασκήσεων, κατά τάξη και μάθημα, (προτεινόμενες από το ΥΠΔΒΜΘ για τα σχολικά έτη 2006-07 έως και 2009-10)</a:t>
            </a:r>
          </a:p>
        </c:rich>
      </c:tx>
      <c:layout>
        <c:manualLayout>
          <c:xMode val="factor"/>
          <c:yMode val="factor"/>
          <c:x val="0.02175"/>
          <c:y val="-0.002"/>
        </c:manualLayout>
      </c:layout>
      <c:spPr>
        <a:noFill/>
        <a:ln>
          <a:noFill/>
        </a:ln>
      </c:spPr>
    </c:title>
    <c:view3D>
      <c:rotX val="15"/>
      <c:hPercent val="45"/>
      <c:rotY val="40"/>
      <c:depthPercent val="100"/>
      <c:rAngAx val="1"/>
    </c:view3D>
    <c:plotArea>
      <c:layout>
        <c:manualLayout>
          <c:xMode val="edge"/>
          <c:yMode val="edge"/>
          <c:x val="0"/>
          <c:y val="0.12"/>
          <c:w val="0.879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Γραφήματα3!$B$4</c:f>
              <c:strCache>
                <c:ptCount val="1"/>
                <c:pt idx="0">
                  <c:v>Α' Λυκείου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Γραφήματα3!$C$2:$N$3</c:f>
              <c:multiLvlStrCache/>
            </c:multiLvlStrRef>
          </c:cat>
          <c:val>
            <c:numRef>
              <c:f>Γραφήματα3!$C$4:$N$4</c:f>
              <c:numCache/>
            </c:numRef>
          </c:val>
          <c:shape val="cylinder"/>
        </c:ser>
        <c:ser>
          <c:idx val="1"/>
          <c:order val="1"/>
          <c:tx>
            <c:strRef>
              <c:f>Γραφήματα3!$B$5</c:f>
              <c:strCache>
                <c:ptCount val="1"/>
                <c:pt idx="0">
                  <c:v>Β' Λυκείου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Γραφήματα3!$C$2:$N$3</c:f>
              <c:multiLvlStrCache/>
            </c:multiLvlStrRef>
          </c:cat>
          <c:val>
            <c:numRef>
              <c:f>Γραφήματα3!$C$5:$N$5</c:f>
              <c:numCache/>
            </c:numRef>
          </c:val>
          <c:shape val="cylinder"/>
        </c:ser>
        <c:ser>
          <c:idx val="2"/>
          <c:order val="2"/>
          <c:tx>
            <c:strRef>
              <c:f>Γραφήματα3!$B$6</c:f>
              <c:strCache>
                <c:ptCount val="1"/>
                <c:pt idx="0">
                  <c:v>Γ' Λυκείου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Γραφήματα3!$C$2:$N$3</c:f>
              <c:multiLvlStrCache/>
            </c:multiLvlStrRef>
          </c:cat>
          <c:val>
            <c:numRef>
              <c:f>Γραφήματα3!$C$6:$N$6</c:f>
              <c:numCache/>
            </c:numRef>
          </c:val>
          <c:shape val="cylinder"/>
        </c:ser>
        <c:shape val="cylinder"/>
        <c:axId val="54171356"/>
        <c:axId val="17780157"/>
      </c:bar3D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0157"/>
        <c:crosses val="autoZero"/>
        <c:auto val="1"/>
        <c:lblOffset val="100"/>
        <c:tickLblSkip val="1"/>
        <c:noMultiLvlLbl val="0"/>
      </c:catAx>
      <c:valAx>
        <c:axId val="17780157"/>
        <c:scaling>
          <c:orientation val="minMax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1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271"/>
          <c:w val="0.10525"/>
          <c:h val="0.4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pattFill prst="pct80">
          <a:fgClr>
            <a:srgbClr val="000080"/>
          </a:fgClr>
          <a:bgClr>
            <a:srgbClr val="808000"/>
          </a:bgClr>
        </a:patt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0080"/>
            </a:gs>
            <a:gs pos="100000">
              <a:srgbClr val="003366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0080"/>
            </a:gs>
            <a:gs pos="100000">
              <a:srgbClr val="003366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Τρόπος πραγματοποίησης των εργαστηριακών ασκήσεων κατά μάθημα. 
(προτεινόμενες από το ΥΠΔΒΜΘ τα σχολικά έτη 2006-07 έως και  2009-10)</a:t>
            </a:r>
          </a:p>
        </c:rich>
      </c:tx>
      <c:layout>
        <c:manualLayout>
          <c:xMode val="factor"/>
          <c:yMode val="factor"/>
          <c:x val="-0.04175"/>
          <c:y val="-0.01525"/>
        </c:manualLayout>
      </c:layout>
      <c:spPr>
        <a:noFill/>
        <a:ln>
          <a:noFill/>
        </a:ln>
      </c:spPr>
    </c:title>
    <c:view3D>
      <c:rotX val="30"/>
      <c:hPercent val="46"/>
      <c:rotY val="40"/>
      <c:depthPercent val="100"/>
      <c:rAngAx val="1"/>
    </c:view3D>
    <c:plotArea>
      <c:layout>
        <c:manualLayout>
          <c:xMode val="edge"/>
          <c:yMode val="edge"/>
          <c:x val="0"/>
          <c:y val="0.12725"/>
          <c:w val="0.9585"/>
          <c:h val="0.85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Γραφήματα4!$B$4</c:f>
              <c:strCache>
                <c:ptCount val="1"/>
                <c:pt idx="0">
                  <c:v>Μετωπικά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Γραφήματα4!$C$2:$N$3</c:f>
              <c:multiLvlStrCache/>
            </c:multiLvlStrRef>
          </c:cat>
          <c:val>
            <c:numRef>
              <c:f>Γραφήματα4!$C$4:$N$4</c:f>
              <c:numCache/>
            </c:numRef>
          </c:val>
          <c:shape val="cylinder"/>
        </c:ser>
        <c:ser>
          <c:idx val="1"/>
          <c:order val="1"/>
          <c:tx>
            <c:strRef>
              <c:f>Γραφήματα4!$B$5</c:f>
              <c:strCache>
                <c:ptCount val="1"/>
                <c:pt idx="0">
                  <c:v>Επίδειξη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Γραφήματα4!$C$2:$N$3</c:f>
              <c:multiLvlStrCache/>
            </c:multiLvlStrRef>
          </c:cat>
          <c:val>
            <c:numRef>
              <c:f>Γραφήματα4!$C$5:$N$5</c:f>
              <c:numCache/>
            </c:numRef>
          </c:val>
          <c:shape val="cylinder"/>
        </c:ser>
        <c:overlap val="100"/>
        <c:shape val="cylinder"/>
        <c:axId val="25803686"/>
        <c:axId val="30906583"/>
      </c:bar3D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68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7675"/>
          <c:y val="0.2245"/>
          <c:w val="0.12"/>
          <c:h val="0.4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pattFill prst="solidDmnd">
          <a:fgClr>
            <a:srgbClr val="003300"/>
          </a:fgClr>
          <a:bgClr>
            <a:srgbClr val="000000"/>
          </a:bgClr>
        </a:patt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8000"/>
            </a:gs>
            <a:gs pos="100000">
              <a:srgbClr val="0033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8000"/>
            </a:gs>
            <a:gs pos="100000">
              <a:srgbClr val="00330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8</xdr:row>
      <xdr:rowOff>85725</xdr:rowOff>
    </xdr:from>
    <xdr:to>
      <xdr:col>9</xdr:col>
      <xdr:colOff>457200</xdr:colOff>
      <xdr:row>34</xdr:row>
      <xdr:rowOff>28575</xdr:rowOff>
    </xdr:to>
    <xdr:graphicFrame>
      <xdr:nvGraphicFramePr>
        <xdr:cNvPr id="1" name="Chart 4"/>
        <xdr:cNvGraphicFramePr/>
      </xdr:nvGraphicFramePr>
      <xdr:xfrm>
        <a:off x="361950" y="1457325"/>
        <a:ext cx="71532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19050</xdr:rowOff>
    </xdr:from>
    <xdr:to>
      <xdr:col>9</xdr:col>
      <xdr:colOff>495300</xdr:colOff>
      <xdr:row>31</xdr:row>
      <xdr:rowOff>133350</xdr:rowOff>
    </xdr:to>
    <xdr:graphicFrame>
      <xdr:nvGraphicFramePr>
        <xdr:cNvPr id="1" name="Chart 6"/>
        <xdr:cNvGraphicFramePr/>
      </xdr:nvGraphicFramePr>
      <xdr:xfrm>
        <a:off x="600075" y="1266825"/>
        <a:ext cx="53816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19050</xdr:rowOff>
    </xdr:from>
    <xdr:to>
      <xdr:col>14</xdr:col>
      <xdr:colOff>438150</xdr:colOff>
      <xdr:row>34</xdr:row>
      <xdr:rowOff>19050</xdr:rowOff>
    </xdr:to>
    <xdr:graphicFrame>
      <xdr:nvGraphicFramePr>
        <xdr:cNvPr id="1" name="Chart 7"/>
        <xdr:cNvGraphicFramePr/>
      </xdr:nvGraphicFramePr>
      <xdr:xfrm>
        <a:off x="619125" y="1247775"/>
        <a:ext cx="85058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14</xdr:col>
      <xdr:colOff>542925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609600" y="1047750"/>
        <a:ext cx="85820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04;&#947;&#947;&#961;&#945;&#966;&#945;%20&#917;&#922;&#934;&#917;\&#917;&#961;&#947;&#945;&#963;&#964;&#942;&#961;&#953;&#945;%20&#934;.&#917;\&#913;&#960;&#959;&#955;&#959;&#947;&#953;&#963;&#956;&#972;&#962;%202009-10\2010%20&#913;&#928;&#927;&#923;&#927;&#915;&#921;&#931;&#924;&#927;&#931;\&#931;&#933;&#915;&#922;&#917;&#925;&#932;&#929;&#937;&#932;&#921;&#922;&#913;%20&#915;&#917;&#923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γκεντρωτικός Πίνακας"/>
      <sheetName val="1o Kard"/>
      <sheetName val="2o Kard"/>
      <sheetName val="3o Kard"/>
      <sheetName val="4o Kard"/>
      <sheetName val="5o Kard"/>
      <sheetName val="Esperino"/>
      <sheetName val="Mousiko"/>
      <sheetName val="Itea"/>
      <sheetName val="Magoula"/>
      <sheetName val="Mataraga"/>
      <sheetName val="Mitropoli"/>
      <sheetName val="Kedrou"/>
      <sheetName val="Leontariou"/>
      <sheetName val="Mouzakiou"/>
      <sheetName val="Palama"/>
      <sheetName val="Proastiou"/>
      <sheetName val="Sofades"/>
      <sheetName val="Fanari"/>
      <sheetName val="-"/>
    </sheetNames>
    <sheetDataSet>
      <sheetData sheetId="1">
        <row r="8">
          <cell r="D8">
            <v>5</v>
          </cell>
          <cell r="E8">
            <v>0</v>
          </cell>
          <cell r="F8">
            <v>0</v>
          </cell>
        </row>
        <row r="9">
          <cell r="D9">
            <v>5</v>
          </cell>
          <cell r="E9">
            <v>5</v>
          </cell>
          <cell r="F9">
            <v>0</v>
          </cell>
        </row>
        <row r="10">
          <cell r="D10">
            <v>5</v>
          </cell>
          <cell r="E10">
            <v>0</v>
          </cell>
          <cell r="F10">
            <v>0</v>
          </cell>
        </row>
        <row r="11">
          <cell r="D11">
            <v>5</v>
          </cell>
          <cell r="E11">
            <v>0</v>
          </cell>
          <cell r="F11">
            <v>0</v>
          </cell>
        </row>
        <row r="12">
          <cell r="D12">
            <v>4</v>
          </cell>
          <cell r="E12">
            <v>0</v>
          </cell>
          <cell r="F12">
            <v>0</v>
          </cell>
        </row>
        <row r="13">
          <cell r="D13">
            <v>4</v>
          </cell>
          <cell r="E13">
            <v>0</v>
          </cell>
          <cell r="F13">
            <v>0</v>
          </cell>
        </row>
        <row r="14">
          <cell r="D14">
            <v>4</v>
          </cell>
          <cell r="E14">
            <v>0</v>
          </cell>
          <cell r="F14">
            <v>0</v>
          </cell>
        </row>
        <row r="15">
          <cell r="D15">
            <v>4</v>
          </cell>
          <cell r="E15">
            <v>0</v>
          </cell>
          <cell r="F15">
            <v>1</v>
          </cell>
        </row>
        <row r="16">
          <cell r="D16">
            <v>4</v>
          </cell>
          <cell r="E16">
            <v>0</v>
          </cell>
          <cell r="F16">
            <v>0</v>
          </cell>
        </row>
        <row r="17">
          <cell r="D17">
            <v>5</v>
          </cell>
          <cell r="E17">
            <v>0</v>
          </cell>
          <cell r="F17">
            <v>0</v>
          </cell>
        </row>
        <row r="18">
          <cell r="D18">
            <v>4</v>
          </cell>
          <cell r="E18">
            <v>0</v>
          </cell>
          <cell r="F18">
            <v>0</v>
          </cell>
        </row>
        <row r="19">
          <cell r="D19">
            <v>4</v>
          </cell>
          <cell r="E19">
            <v>0</v>
          </cell>
          <cell r="F19">
            <v>0</v>
          </cell>
        </row>
        <row r="20">
          <cell r="D20">
            <v>5</v>
          </cell>
          <cell r="G20">
            <v>5</v>
          </cell>
          <cell r="H20">
            <v>0</v>
          </cell>
        </row>
        <row r="21">
          <cell r="D21">
            <v>5</v>
          </cell>
          <cell r="G21">
            <v>0</v>
          </cell>
          <cell r="H21">
            <v>0</v>
          </cell>
        </row>
        <row r="22">
          <cell r="D22">
            <v>5</v>
          </cell>
          <cell r="G22">
            <v>0</v>
          </cell>
          <cell r="H22">
            <v>0</v>
          </cell>
        </row>
        <row r="23">
          <cell r="D23">
            <v>4</v>
          </cell>
          <cell r="G23">
            <v>0</v>
          </cell>
          <cell r="H23">
            <v>0</v>
          </cell>
        </row>
        <row r="24">
          <cell r="D24">
            <v>4</v>
          </cell>
          <cell r="G24">
            <v>0</v>
          </cell>
          <cell r="H24">
            <v>0</v>
          </cell>
        </row>
        <row r="25">
          <cell r="D25">
            <v>4</v>
          </cell>
          <cell r="G25">
            <v>4</v>
          </cell>
          <cell r="H25">
            <v>0</v>
          </cell>
        </row>
        <row r="26">
          <cell r="D26">
            <v>2</v>
          </cell>
          <cell r="G26">
            <v>2</v>
          </cell>
          <cell r="H26">
            <v>0</v>
          </cell>
        </row>
        <row r="27">
          <cell r="D27">
            <v>2</v>
          </cell>
          <cell r="G27">
            <v>2</v>
          </cell>
          <cell r="H27">
            <v>0</v>
          </cell>
        </row>
        <row r="28">
          <cell r="D28">
            <v>2</v>
          </cell>
          <cell r="G28">
            <v>2</v>
          </cell>
          <cell r="H28">
            <v>0</v>
          </cell>
        </row>
        <row r="29">
          <cell r="D29">
            <v>2</v>
          </cell>
          <cell r="G29">
            <v>2</v>
          </cell>
          <cell r="H29">
            <v>0</v>
          </cell>
        </row>
        <row r="30">
          <cell r="D30">
            <v>2</v>
          </cell>
          <cell r="G30">
            <v>2</v>
          </cell>
          <cell r="H30">
            <v>0</v>
          </cell>
        </row>
        <row r="31">
          <cell r="D31">
            <v>4</v>
          </cell>
          <cell r="I31">
            <v>0</v>
          </cell>
          <cell r="J31">
            <v>0</v>
          </cell>
        </row>
        <row r="32">
          <cell r="D32">
            <v>4</v>
          </cell>
          <cell r="I32">
            <v>0</v>
          </cell>
          <cell r="J32">
            <v>0</v>
          </cell>
        </row>
        <row r="33">
          <cell r="D33">
            <v>4</v>
          </cell>
          <cell r="I33">
            <v>4</v>
          </cell>
          <cell r="J33">
            <v>0</v>
          </cell>
        </row>
        <row r="34">
          <cell r="D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I35">
            <v>0</v>
          </cell>
          <cell r="J35">
            <v>0</v>
          </cell>
        </row>
        <row r="36">
          <cell r="D36">
            <v>5</v>
          </cell>
          <cell r="I36">
            <v>5</v>
          </cell>
          <cell r="J36">
            <v>0</v>
          </cell>
        </row>
        <row r="37">
          <cell r="D37">
            <v>2</v>
          </cell>
          <cell r="I37">
            <v>0</v>
          </cell>
          <cell r="J37">
            <v>0</v>
          </cell>
        </row>
        <row r="38">
          <cell r="D38">
            <v>2</v>
          </cell>
          <cell r="I38">
            <v>2</v>
          </cell>
          <cell r="J38">
            <v>0</v>
          </cell>
        </row>
      </sheetData>
      <sheetData sheetId="2">
        <row r="8">
          <cell r="D8">
            <v>4</v>
          </cell>
          <cell r="E8">
            <v>4</v>
          </cell>
        </row>
        <row r="9">
          <cell r="D9">
            <v>4</v>
          </cell>
          <cell r="E9">
            <v>4</v>
          </cell>
        </row>
        <row r="10">
          <cell r="D10">
            <v>4</v>
          </cell>
          <cell r="E10">
            <v>1</v>
          </cell>
        </row>
        <row r="11">
          <cell r="D11">
            <v>4</v>
          </cell>
          <cell r="F11">
            <v>4</v>
          </cell>
        </row>
        <row r="12">
          <cell r="D12">
            <v>3</v>
          </cell>
          <cell r="F12">
            <v>2</v>
          </cell>
        </row>
        <row r="13">
          <cell r="D13">
            <v>3</v>
          </cell>
          <cell r="F13">
            <v>3</v>
          </cell>
        </row>
        <row r="14">
          <cell r="D14">
            <v>3</v>
          </cell>
        </row>
        <row r="15">
          <cell r="D15">
            <v>4</v>
          </cell>
          <cell r="F15">
            <v>4</v>
          </cell>
        </row>
        <row r="16">
          <cell r="D16">
            <v>4</v>
          </cell>
          <cell r="F16">
            <v>1</v>
          </cell>
        </row>
        <row r="17">
          <cell r="D17">
            <v>3</v>
          </cell>
          <cell r="E17">
            <v>3</v>
          </cell>
        </row>
        <row r="18">
          <cell r="D18">
            <v>3</v>
          </cell>
          <cell r="F18">
            <v>3</v>
          </cell>
        </row>
        <row r="19">
          <cell r="D19">
            <v>3</v>
          </cell>
          <cell r="F19">
            <v>3</v>
          </cell>
        </row>
        <row r="20">
          <cell r="D20">
            <v>4</v>
          </cell>
          <cell r="G20">
            <v>4</v>
          </cell>
        </row>
        <row r="21">
          <cell r="D21">
            <v>4</v>
          </cell>
          <cell r="G21">
            <v>4</v>
          </cell>
        </row>
        <row r="22">
          <cell r="D22">
            <v>4</v>
          </cell>
          <cell r="H22">
            <v>4</v>
          </cell>
        </row>
        <row r="23">
          <cell r="D23">
            <v>3</v>
          </cell>
          <cell r="H23">
            <v>3</v>
          </cell>
        </row>
        <row r="24">
          <cell r="D24">
            <v>3</v>
          </cell>
        </row>
        <row r="25">
          <cell r="D25">
            <v>3</v>
          </cell>
        </row>
        <row r="26">
          <cell r="D26">
            <v>2</v>
          </cell>
          <cell r="G26">
            <v>2</v>
          </cell>
        </row>
        <row r="27">
          <cell r="D27">
            <v>2</v>
          </cell>
          <cell r="G27">
            <v>2</v>
          </cell>
        </row>
        <row r="28">
          <cell r="D28">
            <v>2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</row>
        <row r="31">
          <cell r="D31">
            <v>3</v>
          </cell>
          <cell r="J31">
            <v>3</v>
          </cell>
        </row>
        <row r="32">
          <cell r="D32">
            <v>3</v>
          </cell>
          <cell r="J32">
            <v>3</v>
          </cell>
        </row>
        <row r="33">
          <cell r="D33">
            <v>3</v>
          </cell>
          <cell r="I33">
            <v>3</v>
          </cell>
        </row>
        <row r="34">
          <cell r="D34">
            <v>1</v>
          </cell>
          <cell r="J34">
            <v>1</v>
          </cell>
        </row>
        <row r="35">
          <cell r="D35">
            <v>1</v>
          </cell>
          <cell r="J35">
            <v>1</v>
          </cell>
        </row>
        <row r="36">
          <cell r="D36">
            <v>3</v>
          </cell>
          <cell r="J36">
            <v>3</v>
          </cell>
        </row>
        <row r="37">
          <cell r="D37">
            <v>1</v>
          </cell>
        </row>
        <row r="38">
          <cell r="D38">
            <v>1</v>
          </cell>
          <cell r="J38">
            <v>1</v>
          </cell>
        </row>
      </sheetData>
      <sheetData sheetId="3">
        <row r="8">
          <cell r="D8">
            <v>5</v>
          </cell>
          <cell r="E8">
            <v>2</v>
          </cell>
        </row>
        <row r="9">
          <cell r="D9">
            <v>5</v>
          </cell>
          <cell r="E9">
            <v>2</v>
          </cell>
        </row>
        <row r="10">
          <cell r="D10">
            <v>5</v>
          </cell>
          <cell r="F10">
            <v>2</v>
          </cell>
        </row>
        <row r="11">
          <cell r="D11">
            <v>5</v>
          </cell>
        </row>
        <row r="12">
          <cell r="D12">
            <v>5</v>
          </cell>
          <cell r="E12">
            <v>1</v>
          </cell>
        </row>
        <row r="13">
          <cell r="D13">
            <v>5</v>
          </cell>
          <cell r="E13">
            <v>1</v>
          </cell>
        </row>
        <row r="14">
          <cell r="D14">
            <v>5</v>
          </cell>
        </row>
        <row r="15">
          <cell r="D15">
            <v>5</v>
          </cell>
          <cell r="E15">
            <v>1</v>
          </cell>
        </row>
        <row r="16">
          <cell r="D16">
            <v>5</v>
          </cell>
        </row>
        <row r="17">
          <cell r="D17">
            <v>5</v>
          </cell>
        </row>
        <row r="18">
          <cell r="D18">
            <v>5</v>
          </cell>
        </row>
        <row r="19">
          <cell r="D19">
            <v>5</v>
          </cell>
        </row>
        <row r="20">
          <cell r="D20">
            <v>5</v>
          </cell>
          <cell r="G20">
            <v>5</v>
          </cell>
        </row>
        <row r="21">
          <cell r="D21">
            <v>5</v>
          </cell>
        </row>
        <row r="22">
          <cell r="D22">
            <v>5</v>
          </cell>
          <cell r="H22">
            <v>2</v>
          </cell>
        </row>
        <row r="23">
          <cell r="D23">
            <v>5</v>
          </cell>
        </row>
        <row r="24">
          <cell r="D24">
            <v>5</v>
          </cell>
        </row>
        <row r="25">
          <cell r="D25">
            <v>5</v>
          </cell>
        </row>
        <row r="26">
          <cell r="D26">
            <v>5</v>
          </cell>
          <cell r="G26">
            <v>2</v>
          </cell>
        </row>
        <row r="27">
          <cell r="D27">
            <v>5</v>
          </cell>
          <cell r="G27">
            <v>2</v>
          </cell>
        </row>
        <row r="28">
          <cell r="D28">
            <v>5</v>
          </cell>
        </row>
        <row r="29">
          <cell r="D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5</v>
          </cell>
          <cell r="I31">
            <v>5</v>
          </cell>
        </row>
        <row r="32">
          <cell r="D32">
            <v>5</v>
          </cell>
        </row>
        <row r="33">
          <cell r="D33">
            <v>5</v>
          </cell>
          <cell r="I33">
            <v>4</v>
          </cell>
        </row>
        <row r="36">
          <cell r="D36">
            <v>5</v>
          </cell>
        </row>
        <row r="37">
          <cell r="D37">
            <v>1</v>
          </cell>
        </row>
        <row r="38">
          <cell r="D38">
            <v>1</v>
          </cell>
          <cell r="I38">
            <v>1</v>
          </cell>
        </row>
      </sheetData>
      <sheetData sheetId="4">
        <row r="8">
          <cell r="D8">
            <v>6</v>
          </cell>
          <cell r="E8">
            <v>6</v>
          </cell>
          <cell r="F8">
            <v>0</v>
          </cell>
        </row>
        <row r="9">
          <cell r="D9">
            <v>6</v>
          </cell>
          <cell r="E9">
            <v>6</v>
          </cell>
          <cell r="F9">
            <v>0</v>
          </cell>
        </row>
        <row r="10">
          <cell r="D10">
            <v>6</v>
          </cell>
          <cell r="E10">
            <v>0</v>
          </cell>
          <cell r="F10">
            <v>0</v>
          </cell>
        </row>
        <row r="11">
          <cell r="D11">
            <v>6</v>
          </cell>
          <cell r="E11">
            <v>0</v>
          </cell>
          <cell r="F11">
            <v>0</v>
          </cell>
        </row>
        <row r="12">
          <cell r="D12">
            <v>6</v>
          </cell>
          <cell r="E12">
            <v>6</v>
          </cell>
          <cell r="F12">
            <v>0</v>
          </cell>
        </row>
        <row r="13">
          <cell r="D13">
            <v>6</v>
          </cell>
          <cell r="E13">
            <v>0</v>
          </cell>
          <cell r="F13">
            <v>0</v>
          </cell>
        </row>
        <row r="14">
          <cell r="D14">
            <v>6</v>
          </cell>
          <cell r="E14">
            <v>0</v>
          </cell>
          <cell r="F14">
            <v>0</v>
          </cell>
        </row>
        <row r="15">
          <cell r="D15">
            <v>5</v>
          </cell>
          <cell r="E15">
            <v>3</v>
          </cell>
          <cell r="F15">
            <v>0</v>
          </cell>
        </row>
        <row r="16">
          <cell r="D16">
            <v>5</v>
          </cell>
          <cell r="E16">
            <v>0</v>
          </cell>
          <cell r="F16">
            <v>0</v>
          </cell>
        </row>
        <row r="17">
          <cell r="D17">
            <v>6</v>
          </cell>
          <cell r="E17">
            <v>0</v>
          </cell>
          <cell r="F17">
            <v>0</v>
          </cell>
        </row>
        <row r="18">
          <cell r="D18">
            <v>6</v>
          </cell>
          <cell r="E18">
            <v>0</v>
          </cell>
          <cell r="F18">
            <v>2</v>
          </cell>
        </row>
        <row r="19">
          <cell r="D19">
            <v>6</v>
          </cell>
          <cell r="E19">
            <v>0</v>
          </cell>
          <cell r="F19">
            <v>6</v>
          </cell>
        </row>
        <row r="20">
          <cell r="D20">
            <v>6</v>
          </cell>
          <cell r="G20">
            <v>2</v>
          </cell>
          <cell r="H20">
            <v>4</v>
          </cell>
        </row>
        <row r="21">
          <cell r="D21">
            <v>6</v>
          </cell>
          <cell r="G21">
            <v>2</v>
          </cell>
          <cell r="H21">
            <v>4</v>
          </cell>
        </row>
        <row r="22">
          <cell r="D22">
            <v>6</v>
          </cell>
          <cell r="G22">
            <v>2</v>
          </cell>
          <cell r="H22">
            <v>4</v>
          </cell>
        </row>
        <row r="23">
          <cell r="D23">
            <v>6</v>
          </cell>
          <cell r="G23">
            <v>0</v>
          </cell>
          <cell r="H23">
            <v>0</v>
          </cell>
        </row>
        <row r="24">
          <cell r="D24">
            <v>6</v>
          </cell>
          <cell r="G24">
            <v>0</v>
          </cell>
          <cell r="H24">
            <v>0</v>
          </cell>
        </row>
        <row r="25">
          <cell r="D25">
            <v>6</v>
          </cell>
          <cell r="G25">
            <v>0</v>
          </cell>
          <cell r="H25">
            <v>0</v>
          </cell>
        </row>
        <row r="26">
          <cell r="D26">
            <v>1</v>
          </cell>
          <cell r="G26">
            <v>1</v>
          </cell>
          <cell r="H26">
            <v>0</v>
          </cell>
        </row>
        <row r="27">
          <cell r="D27">
            <v>1</v>
          </cell>
          <cell r="G27">
            <v>0</v>
          </cell>
          <cell r="H27">
            <v>1</v>
          </cell>
        </row>
        <row r="28">
          <cell r="D28">
            <v>1</v>
          </cell>
          <cell r="G28">
            <v>1</v>
          </cell>
          <cell r="H28">
            <v>0</v>
          </cell>
        </row>
        <row r="29">
          <cell r="D29">
            <v>2</v>
          </cell>
          <cell r="G29">
            <v>2</v>
          </cell>
          <cell r="H29">
            <v>0</v>
          </cell>
        </row>
        <row r="30">
          <cell r="D30">
            <v>2</v>
          </cell>
          <cell r="G30">
            <v>2</v>
          </cell>
          <cell r="H30">
            <v>0</v>
          </cell>
        </row>
        <row r="31">
          <cell r="D31">
            <v>6</v>
          </cell>
          <cell r="I31">
            <v>6</v>
          </cell>
          <cell r="J31">
            <v>0</v>
          </cell>
        </row>
        <row r="32">
          <cell r="D32">
            <v>6</v>
          </cell>
          <cell r="I32">
            <v>6</v>
          </cell>
          <cell r="J32">
            <v>0</v>
          </cell>
        </row>
        <row r="33">
          <cell r="D33">
            <v>6</v>
          </cell>
          <cell r="I33">
            <v>6</v>
          </cell>
          <cell r="J33">
            <v>0</v>
          </cell>
        </row>
        <row r="36">
          <cell r="D36">
            <v>6</v>
          </cell>
        </row>
        <row r="37">
          <cell r="D37">
            <v>2</v>
          </cell>
          <cell r="I37">
            <v>2</v>
          </cell>
          <cell r="J37">
            <v>0</v>
          </cell>
        </row>
        <row r="38">
          <cell r="D38">
            <v>2</v>
          </cell>
          <cell r="I38">
            <v>2</v>
          </cell>
          <cell r="J38">
            <v>0</v>
          </cell>
        </row>
      </sheetData>
      <sheetData sheetId="5">
        <row r="8">
          <cell r="D8">
            <v>2</v>
          </cell>
          <cell r="F8">
            <v>2</v>
          </cell>
        </row>
        <row r="9">
          <cell r="D9">
            <v>2</v>
          </cell>
          <cell r="F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</row>
        <row r="12">
          <cell r="D12">
            <v>2</v>
          </cell>
        </row>
        <row r="13">
          <cell r="D13">
            <v>2</v>
          </cell>
        </row>
        <row r="14">
          <cell r="D14">
            <v>2</v>
          </cell>
          <cell r="F14">
            <v>2</v>
          </cell>
        </row>
        <row r="15">
          <cell r="D15">
            <v>3</v>
          </cell>
        </row>
        <row r="16">
          <cell r="D16">
            <v>3</v>
          </cell>
        </row>
        <row r="17">
          <cell r="D17">
            <v>3</v>
          </cell>
        </row>
        <row r="18">
          <cell r="D18">
            <v>2</v>
          </cell>
        </row>
        <row r="19">
          <cell r="D19">
            <v>2</v>
          </cell>
        </row>
        <row r="20">
          <cell r="D20">
            <v>2</v>
          </cell>
          <cell r="H20">
            <v>2</v>
          </cell>
        </row>
        <row r="21">
          <cell r="D21">
            <v>2</v>
          </cell>
          <cell r="H21">
            <v>2</v>
          </cell>
        </row>
        <row r="22">
          <cell r="D22">
            <v>2</v>
          </cell>
          <cell r="H22">
            <v>2</v>
          </cell>
        </row>
        <row r="23">
          <cell r="D23">
            <v>2</v>
          </cell>
          <cell r="H23">
            <v>2</v>
          </cell>
        </row>
        <row r="24">
          <cell r="D24">
            <v>2</v>
          </cell>
          <cell r="H24">
            <v>2</v>
          </cell>
        </row>
        <row r="25">
          <cell r="D25">
            <v>2</v>
          </cell>
        </row>
        <row r="26">
          <cell r="D26">
            <v>1</v>
          </cell>
        </row>
        <row r="27">
          <cell r="D27">
            <v>1</v>
          </cell>
          <cell r="H27">
            <v>2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1</v>
          </cell>
          <cell r="H30">
            <v>2</v>
          </cell>
        </row>
        <row r="31">
          <cell r="D31">
            <v>2</v>
          </cell>
        </row>
        <row r="32">
          <cell r="D32">
            <v>2</v>
          </cell>
          <cell r="J32">
            <v>2</v>
          </cell>
        </row>
        <row r="33">
          <cell r="D33">
            <v>2</v>
          </cell>
        </row>
        <row r="36">
          <cell r="D36">
            <v>3</v>
          </cell>
          <cell r="J36">
            <v>3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6">
        <row r="8">
          <cell r="D8">
            <v>1</v>
          </cell>
          <cell r="F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  <cell r="F18">
            <v>1</v>
          </cell>
        </row>
        <row r="19">
          <cell r="D19">
            <v>1</v>
          </cell>
        </row>
        <row r="20">
          <cell r="D20">
            <v>1</v>
          </cell>
          <cell r="H20">
            <v>1</v>
          </cell>
        </row>
        <row r="21">
          <cell r="D21">
            <v>1</v>
          </cell>
        </row>
        <row r="22">
          <cell r="D22">
            <v>1</v>
          </cell>
          <cell r="H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  <cell r="J33">
            <v>1</v>
          </cell>
        </row>
        <row r="36">
          <cell r="D36">
            <v>1</v>
          </cell>
        </row>
      </sheetData>
      <sheetData sheetId="7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</row>
        <row r="18">
          <cell r="D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H21">
            <v>1</v>
          </cell>
        </row>
        <row r="22">
          <cell r="D22">
            <v>1</v>
          </cell>
          <cell r="H22">
            <v>1</v>
          </cell>
        </row>
        <row r="23">
          <cell r="D23">
            <v>1</v>
          </cell>
          <cell r="H23">
            <v>1</v>
          </cell>
        </row>
        <row r="24">
          <cell r="D24">
            <v>1</v>
          </cell>
          <cell r="H24">
            <v>1</v>
          </cell>
        </row>
        <row r="25">
          <cell r="D25">
            <v>1</v>
          </cell>
          <cell r="G25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  <cell r="I33">
            <v>1</v>
          </cell>
        </row>
        <row r="36">
          <cell r="D36">
            <v>1</v>
          </cell>
        </row>
      </sheetData>
      <sheetData sheetId="8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9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E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  <cell r="I32">
            <v>1</v>
          </cell>
        </row>
        <row r="33">
          <cell r="D33">
            <v>1</v>
          </cell>
          <cell r="I33">
            <v>1</v>
          </cell>
        </row>
        <row r="36">
          <cell r="D36">
            <v>1</v>
          </cell>
          <cell r="I36">
            <v>1</v>
          </cell>
        </row>
        <row r="37">
          <cell r="D37">
            <v>1</v>
          </cell>
          <cell r="I37">
            <v>1</v>
          </cell>
        </row>
        <row r="38">
          <cell r="D38">
            <v>1</v>
          </cell>
          <cell r="I38">
            <v>1</v>
          </cell>
        </row>
      </sheetData>
      <sheetData sheetId="10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0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0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0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0</v>
          </cell>
        </row>
        <row r="22">
          <cell r="D22">
            <v>1</v>
          </cell>
          <cell r="G22">
            <v>0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  <cell r="G25">
            <v>0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0</v>
          </cell>
        </row>
        <row r="30">
          <cell r="D30">
            <v>1</v>
          </cell>
          <cell r="G30">
            <v>0</v>
          </cell>
        </row>
        <row r="31">
          <cell r="D31">
            <v>1</v>
          </cell>
          <cell r="I31">
            <v>0</v>
          </cell>
        </row>
        <row r="32">
          <cell r="D32">
            <v>1</v>
          </cell>
          <cell r="I32">
            <v>0</v>
          </cell>
        </row>
        <row r="33">
          <cell r="D33">
            <v>1</v>
          </cell>
          <cell r="I33">
            <v>0</v>
          </cell>
        </row>
        <row r="34">
          <cell r="D34">
            <v>0</v>
          </cell>
          <cell r="I34">
            <v>0</v>
          </cell>
        </row>
        <row r="35">
          <cell r="D35">
            <v>0</v>
          </cell>
          <cell r="I35">
            <v>0</v>
          </cell>
        </row>
        <row r="36">
          <cell r="D36">
            <v>1</v>
          </cell>
          <cell r="I36">
            <v>0</v>
          </cell>
        </row>
        <row r="37">
          <cell r="D37">
            <v>1</v>
          </cell>
          <cell r="I37">
            <v>0</v>
          </cell>
        </row>
        <row r="38">
          <cell r="D38">
            <v>1</v>
          </cell>
          <cell r="I38">
            <v>0</v>
          </cell>
        </row>
      </sheetData>
      <sheetData sheetId="11">
        <row r="8">
          <cell r="D8">
            <v>2</v>
          </cell>
        </row>
        <row r="9">
          <cell r="D9">
            <v>2</v>
          </cell>
        </row>
        <row r="10">
          <cell r="D10">
            <v>2</v>
          </cell>
        </row>
        <row r="11">
          <cell r="D11">
            <v>2</v>
          </cell>
        </row>
        <row r="12">
          <cell r="D12">
            <v>2</v>
          </cell>
          <cell r="E12">
            <v>2</v>
          </cell>
        </row>
        <row r="13">
          <cell r="D13">
            <v>2</v>
          </cell>
          <cell r="E13">
            <v>2</v>
          </cell>
        </row>
        <row r="14">
          <cell r="D14">
            <v>2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</row>
        <row r="17">
          <cell r="D17">
            <v>2</v>
          </cell>
          <cell r="E17">
            <v>2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2</v>
          </cell>
        </row>
        <row r="21">
          <cell r="D21">
            <v>2</v>
          </cell>
        </row>
        <row r="22">
          <cell r="D22">
            <v>2</v>
          </cell>
        </row>
        <row r="23">
          <cell r="D23">
            <v>2</v>
          </cell>
        </row>
        <row r="24">
          <cell r="D24">
            <v>2</v>
          </cell>
        </row>
        <row r="25">
          <cell r="D25">
            <v>2</v>
          </cell>
        </row>
        <row r="31">
          <cell r="D31">
            <v>2</v>
          </cell>
        </row>
        <row r="32">
          <cell r="D32">
            <v>2</v>
          </cell>
        </row>
        <row r="33">
          <cell r="D33">
            <v>2</v>
          </cell>
        </row>
        <row r="36">
          <cell r="D36">
            <v>2</v>
          </cell>
        </row>
      </sheetData>
      <sheetData sheetId="12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</row>
        <row r="25">
          <cell r="D25">
            <v>1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</row>
        <row r="33">
          <cell r="D33">
            <v>1</v>
          </cell>
        </row>
        <row r="36">
          <cell r="D36">
            <v>1</v>
          </cell>
          <cell r="I36">
            <v>1</v>
          </cell>
        </row>
      </sheetData>
      <sheetData sheetId="13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2</v>
          </cell>
          <cell r="E12">
            <v>2</v>
          </cell>
        </row>
        <row r="13">
          <cell r="D13">
            <v>2</v>
          </cell>
          <cell r="E13">
            <v>2</v>
          </cell>
        </row>
        <row r="14">
          <cell r="D14">
            <v>2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</row>
        <row r="17">
          <cell r="D17">
            <v>1</v>
          </cell>
        </row>
        <row r="18">
          <cell r="D18">
            <v>1</v>
          </cell>
          <cell r="E18">
            <v>1</v>
          </cell>
        </row>
        <row r="19">
          <cell r="D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</row>
        <row r="23">
          <cell r="D23">
            <v>2</v>
          </cell>
          <cell r="G23">
            <v>2</v>
          </cell>
        </row>
        <row r="24">
          <cell r="D24">
            <v>2</v>
          </cell>
          <cell r="G24">
            <v>2</v>
          </cell>
        </row>
        <row r="25">
          <cell r="D25">
            <v>2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</row>
        <row r="31">
          <cell r="D31">
            <v>2</v>
          </cell>
          <cell r="I31">
            <v>2</v>
          </cell>
        </row>
        <row r="32">
          <cell r="D32">
            <v>2</v>
          </cell>
        </row>
        <row r="33">
          <cell r="D33">
            <v>2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4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F11">
            <v>2</v>
          </cell>
        </row>
        <row r="12">
          <cell r="D12">
            <v>2</v>
          </cell>
          <cell r="E12">
            <v>2</v>
          </cell>
        </row>
        <row r="13">
          <cell r="D13">
            <v>2</v>
          </cell>
          <cell r="F13">
            <v>2</v>
          </cell>
        </row>
        <row r="14">
          <cell r="D14">
            <v>2</v>
          </cell>
          <cell r="F14">
            <v>2</v>
          </cell>
        </row>
        <row r="15">
          <cell r="D15">
            <v>1</v>
          </cell>
          <cell r="F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3</v>
          </cell>
          <cell r="E17">
            <v>3</v>
          </cell>
        </row>
        <row r="18">
          <cell r="D18">
            <v>1</v>
          </cell>
          <cell r="F18">
            <v>1</v>
          </cell>
        </row>
        <row r="19">
          <cell r="D19">
            <v>1</v>
          </cell>
        </row>
        <row r="20">
          <cell r="D20">
            <v>3</v>
          </cell>
          <cell r="G20">
            <v>3</v>
          </cell>
        </row>
        <row r="21">
          <cell r="D21">
            <v>3</v>
          </cell>
          <cell r="G21">
            <v>3</v>
          </cell>
        </row>
        <row r="22">
          <cell r="D22">
            <v>3</v>
          </cell>
          <cell r="H22">
            <v>3</v>
          </cell>
        </row>
        <row r="23">
          <cell r="D23">
            <v>2</v>
          </cell>
          <cell r="H23">
            <v>2</v>
          </cell>
        </row>
        <row r="24">
          <cell r="D24">
            <v>2</v>
          </cell>
          <cell r="H24">
            <v>2</v>
          </cell>
        </row>
        <row r="25">
          <cell r="D25">
            <v>2</v>
          </cell>
          <cell r="H25">
            <v>2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G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2</v>
          </cell>
          <cell r="J31">
            <v>2</v>
          </cell>
        </row>
        <row r="32">
          <cell r="D32">
            <v>2</v>
          </cell>
          <cell r="I32">
            <v>2</v>
          </cell>
        </row>
        <row r="33">
          <cell r="D33">
            <v>2</v>
          </cell>
          <cell r="J33">
            <v>2</v>
          </cell>
        </row>
        <row r="36">
          <cell r="D36">
            <v>3</v>
          </cell>
          <cell r="J36">
            <v>3</v>
          </cell>
        </row>
        <row r="37">
          <cell r="D37">
            <v>1</v>
          </cell>
          <cell r="I37">
            <v>1</v>
          </cell>
        </row>
        <row r="38">
          <cell r="D38">
            <v>1</v>
          </cell>
          <cell r="I38">
            <v>1</v>
          </cell>
        </row>
      </sheetData>
      <sheetData sheetId="15">
        <row r="8">
          <cell r="D8">
            <v>3</v>
          </cell>
          <cell r="E8">
            <v>3</v>
          </cell>
        </row>
        <row r="9">
          <cell r="D9">
            <v>3</v>
          </cell>
          <cell r="E9">
            <v>3</v>
          </cell>
        </row>
        <row r="10">
          <cell r="D10">
            <v>3</v>
          </cell>
          <cell r="F10">
            <v>3</v>
          </cell>
        </row>
        <row r="11">
          <cell r="D11">
            <v>3</v>
          </cell>
        </row>
        <row r="12">
          <cell r="D12">
            <v>3</v>
          </cell>
          <cell r="E12">
            <v>3</v>
          </cell>
        </row>
        <row r="13">
          <cell r="D13">
            <v>3</v>
          </cell>
          <cell r="E13">
            <v>3</v>
          </cell>
        </row>
        <row r="14">
          <cell r="D14">
            <v>3</v>
          </cell>
        </row>
        <row r="15">
          <cell r="D15">
            <v>3</v>
          </cell>
          <cell r="E15">
            <v>3</v>
          </cell>
        </row>
        <row r="16">
          <cell r="D16">
            <v>3</v>
          </cell>
        </row>
        <row r="17">
          <cell r="D17">
            <v>3</v>
          </cell>
          <cell r="F17">
            <v>3</v>
          </cell>
        </row>
        <row r="18">
          <cell r="D18">
            <v>3</v>
          </cell>
        </row>
        <row r="19">
          <cell r="D19">
            <v>3</v>
          </cell>
        </row>
        <row r="20">
          <cell r="D20">
            <v>3</v>
          </cell>
          <cell r="H20">
            <v>3</v>
          </cell>
        </row>
        <row r="21">
          <cell r="D21">
            <v>3</v>
          </cell>
          <cell r="H21">
            <v>3</v>
          </cell>
        </row>
        <row r="22">
          <cell r="D22">
            <v>3</v>
          </cell>
        </row>
        <row r="23">
          <cell r="D23">
            <v>3</v>
          </cell>
        </row>
        <row r="24">
          <cell r="D24">
            <v>3</v>
          </cell>
        </row>
        <row r="25">
          <cell r="D25">
            <v>3</v>
          </cell>
          <cell r="G25">
            <v>3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3</v>
          </cell>
        </row>
        <row r="32">
          <cell r="D32">
            <v>3</v>
          </cell>
        </row>
        <row r="33">
          <cell r="D33">
            <v>3</v>
          </cell>
        </row>
        <row r="36">
          <cell r="D36">
            <v>3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6">
        <row r="8">
          <cell r="D8">
            <v>2</v>
          </cell>
          <cell r="E8">
            <v>2</v>
          </cell>
        </row>
        <row r="9">
          <cell r="D9">
            <v>2</v>
          </cell>
          <cell r="E9">
            <v>2</v>
          </cell>
        </row>
        <row r="10">
          <cell r="D10">
            <v>2</v>
          </cell>
          <cell r="F10">
            <v>2</v>
          </cell>
        </row>
        <row r="11">
          <cell r="D11">
            <v>2</v>
          </cell>
          <cell r="F11">
            <v>2</v>
          </cell>
        </row>
        <row r="12">
          <cell r="D12">
            <v>1</v>
          </cell>
          <cell r="F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F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F18">
            <v>1</v>
          </cell>
        </row>
        <row r="19">
          <cell r="D19">
            <v>1</v>
          </cell>
          <cell r="F19">
            <v>1</v>
          </cell>
        </row>
        <row r="20">
          <cell r="D20">
            <v>2</v>
          </cell>
          <cell r="G20">
            <v>2</v>
          </cell>
        </row>
        <row r="21">
          <cell r="D21">
            <v>2</v>
          </cell>
          <cell r="G21">
            <v>2</v>
          </cell>
        </row>
        <row r="22">
          <cell r="D22">
            <v>2</v>
          </cell>
        </row>
        <row r="23">
          <cell r="D23">
            <v>1</v>
          </cell>
          <cell r="H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  <cell r="G25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1</v>
          </cell>
        </row>
        <row r="32">
          <cell r="D32">
            <v>1</v>
          </cell>
        </row>
        <row r="33">
          <cell r="D33">
            <v>1</v>
          </cell>
          <cell r="I33">
            <v>1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7">
        <row r="8">
          <cell r="D8">
            <v>3</v>
          </cell>
          <cell r="E8">
            <v>3</v>
          </cell>
        </row>
        <row r="9">
          <cell r="D9">
            <v>3</v>
          </cell>
        </row>
        <row r="10">
          <cell r="D10">
            <v>3</v>
          </cell>
        </row>
        <row r="11">
          <cell r="D11">
            <v>3</v>
          </cell>
        </row>
        <row r="12">
          <cell r="D12">
            <v>3</v>
          </cell>
          <cell r="E12">
            <v>3</v>
          </cell>
        </row>
        <row r="13">
          <cell r="D13">
            <v>3</v>
          </cell>
          <cell r="E13">
            <v>3</v>
          </cell>
        </row>
        <row r="14">
          <cell r="D14">
            <v>3</v>
          </cell>
        </row>
        <row r="15">
          <cell r="D15">
            <v>3</v>
          </cell>
        </row>
        <row r="16">
          <cell r="D16">
            <v>3</v>
          </cell>
        </row>
        <row r="17">
          <cell r="D17">
            <v>3</v>
          </cell>
          <cell r="E17">
            <v>3</v>
          </cell>
        </row>
        <row r="18">
          <cell r="D18">
            <v>3</v>
          </cell>
          <cell r="F18">
            <v>3</v>
          </cell>
        </row>
        <row r="19">
          <cell r="D19">
            <v>3</v>
          </cell>
        </row>
        <row r="20">
          <cell r="D20">
            <v>3</v>
          </cell>
          <cell r="G20">
            <v>3</v>
          </cell>
        </row>
        <row r="21">
          <cell r="D21">
            <v>3</v>
          </cell>
          <cell r="G21">
            <v>3</v>
          </cell>
        </row>
        <row r="22">
          <cell r="D22">
            <v>3</v>
          </cell>
        </row>
        <row r="23">
          <cell r="D23">
            <v>3</v>
          </cell>
          <cell r="H23">
            <v>3</v>
          </cell>
        </row>
        <row r="24">
          <cell r="D24">
            <v>3</v>
          </cell>
          <cell r="G24">
            <v>3</v>
          </cell>
        </row>
        <row r="25">
          <cell r="D25">
            <v>3</v>
          </cell>
          <cell r="G25">
            <v>3</v>
          </cell>
        </row>
        <row r="26">
          <cell r="D26">
            <v>1</v>
          </cell>
          <cell r="G26">
            <v>1</v>
          </cell>
        </row>
        <row r="27">
          <cell r="D27">
            <v>1</v>
          </cell>
          <cell r="G27">
            <v>1</v>
          </cell>
        </row>
        <row r="28">
          <cell r="D28">
            <v>1</v>
          </cell>
          <cell r="H28">
            <v>1</v>
          </cell>
        </row>
        <row r="29">
          <cell r="D29">
            <v>1</v>
          </cell>
          <cell r="G29">
            <v>1</v>
          </cell>
        </row>
        <row r="30">
          <cell r="D30">
            <v>1</v>
          </cell>
          <cell r="G30">
            <v>1</v>
          </cell>
        </row>
        <row r="31">
          <cell r="D31">
            <v>3</v>
          </cell>
          <cell r="I31">
            <v>3</v>
          </cell>
        </row>
        <row r="32">
          <cell r="D32">
            <v>3</v>
          </cell>
        </row>
        <row r="33">
          <cell r="D33">
            <v>3</v>
          </cell>
          <cell r="J33">
            <v>3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3</v>
          </cell>
        </row>
        <row r="37">
          <cell r="D37">
            <v>1</v>
          </cell>
        </row>
        <row r="38">
          <cell r="D38">
            <v>1</v>
          </cell>
        </row>
      </sheetData>
      <sheetData sheetId="18">
        <row r="8">
          <cell r="D8">
            <v>1</v>
          </cell>
          <cell r="E8">
            <v>1</v>
          </cell>
        </row>
        <row r="9">
          <cell r="D9">
            <v>1</v>
          </cell>
          <cell r="E9">
            <v>1</v>
          </cell>
        </row>
        <row r="10">
          <cell r="D10">
            <v>1</v>
          </cell>
          <cell r="E10">
            <v>1</v>
          </cell>
        </row>
        <row r="11">
          <cell r="D11">
            <v>1</v>
          </cell>
          <cell r="E11">
            <v>1</v>
          </cell>
        </row>
        <row r="12">
          <cell r="D12">
            <v>1</v>
          </cell>
          <cell r="E12">
            <v>1</v>
          </cell>
        </row>
        <row r="13">
          <cell r="D13">
            <v>1</v>
          </cell>
          <cell r="E13">
            <v>1</v>
          </cell>
        </row>
        <row r="14">
          <cell r="D14">
            <v>1</v>
          </cell>
          <cell r="E14">
            <v>1</v>
          </cell>
        </row>
        <row r="15">
          <cell r="D15">
            <v>1</v>
          </cell>
          <cell r="E15">
            <v>1</v>
          </cell>
        </row>
        <row r="16">
          <cell r="D16">
            <v>1</v>
          </cell>
          <cell r="F16">
            <v>1</v>
          </cell>
        </row>
        <row r="17">
          <cell r="D17">
            <v>1</v>
          </cell>
          <cell r="E17">
            <v>1</v>
          </cell>
        </row>
        <row r="18">
          <cell r="D18">
            <v>1</v>
          </cell>
          <cell r="F18">
            <v>1</v>
          </cell>
        </row>
        <row r="19">
          <cell r="D19">
            <v>1</v>
          </cell>
          <cell r="E19">
            <v>1</v>
          </cell>
        </row>
        <row r="20">
          <cell r="D20">
            <v>1</v>
          </cell>
          <cell r="G20">
            <v>1</v>
          </cell>
        </row>
        <row r="21">
          <cell r="D21">
            <v>1</v>
          </cell>
          <cell r="G21">
            <v>1</v>
          </cell>
        </row>
        <row r="22">
          <cell r="D22">
            <v>1</v>
          </cell>
          <cell r="G22">
            <v>1</v>
          </cell>
        </row>
        <row r="23">
          <cell r="D23">
            <v>1</v>
          </cell>
          <cell r="G23">
            <v>1</v>
          </cell>
        </row>
        <row r="24">
          <cell r="D24">
            <v>1</v>
          </cell>
          <cell r="G24">
            <v>1</v>
          </cell>
        </row>
        <row r="25">
          <cell r="D25">
            <v>1</v>
          </cell>
          <cell r="G25">
            <v>1</v>
          </cell>
        </row>
        <row r="31">
          <cell r="D31">
            <v>1</v>
          </cell>
          <cell r="I31">
            <v>1</v>
          </cell>
        </row>
        <row r="32">
          <cell r="D32">
            <v>1</v>
          </cell>
        </row>
        <row r="33">
          <cell r="D33">
            <v>1</v>
          </cell>
        </row>
        <row r="36">
          <cell r="D36">
            <v>1</v>
          </cell>
          <cell r="I3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2:S7"/>
  <sheetViews>
    <sheetView view="pageBreakPreview" zoomScaleSheetLayoutView="100" zoomScalePageLayoutView="0" workbookViewId="0" topLeftCell="A1">
      <selection activeCell="B2" sqref="B2:E7"/>
    </sheetView>
  </sheetViews>
  <sheetFormatPr defaultColWidth="9.140625" defaultRowHeight="13.5" customHeight="1"/>
  <cols>
    <col min="2" max="2" width="12.421875" style="0" customWidth="1"/>
    <col min="3" max="3" width="18.00390625" style="0" customWidth="1"/>
    <col min="4" max="4" width="12.57421875" style="0" customWidth="1"/>
    <col min="5" max="5" width="12.7109375" style="0" customWidth="1"/>
    <col min="6" max="6" width="11.421875" style="0" customWidth="1"/>
    <col min="8" max="8" width="11.28125" style="0" customWidth="1"/>
    <col min="10" max="10" width="13.421875" style="0" customWidth="1"/>
  </cols>
  <sheetData>
    <row r="2" spans="2:19" ht="13.5" customHeight="1">
      <c r="B2" s="129"/>
      <c r="C2" s="129" t="s">
        <v>110</v>
      </c>
      <c r="D2" s="129" t="s">
        <v>4</v>
      </c>
      <c r="E2" s="129" t="s">
        <v>15</v>
      </c>
      <c r="S2" s="120"/>
    </row>
    <row r="3" spans="2:5" ht="13.5" customHeight="1">
      <c r="B3" s="130" t="s">
        <v>105</v>
      </c>
      <c r="C3" s="131">
        <v>0.83</v>
      </c>
      <c r="D3" s="131">
        <v>0.68</v>
      </c>
      <c r="E3" s="132">
        <v>0.32</v>
      </c>
    </row>
    <row r="4" spans="2:5" ht="13.5" customHeight="1">
      <c r="B4" s="133" t="s">
        <v>109</v>
      </c>
      <c r="C4" s="134">
        <v>0.58</v>
      </c>
      <c r="D4" s="134">
        <v>0.65</v>
      </c>
      <c r="E4" s="134">
        <v>0.35</v>
      </c>
    </row>
    <row r="5" spans="2:5" ht="13.5" customHeight="1">
      <c r="B5" s="135" t="s">
        <v>114</v>
      </c>
      <c r="C5" s="136">
        <v>0.55</v>
      </c>
      <c r="D5" s="136">
        <v>0.78</v>
      </c>
      <c r="E5" s="136">
        <v>0.22</v>
      </c>
    </row>
    <row r="6" spans="2:5" ht="13.5" customHeight="1">
      <c r="B6" s="123" t="s">
        <v>131</v>
      </c>
      <c r="C6" s="137">
        <v>0.58</v>
      </c>
      <c r="D6" s="137">
        <v>0.7</v>
      </c>
      <c r="E6" s="137">
        <v>0.3</v>
      </c>
    </row>
    <row r="7" spans="2:5" ht="13.5" customHeight="1">
      <c r="B7" s="122" t="s">
        <v>133</v>
      </c>
      <c r="C7" s="155">
        <v>0.52</v>
      </c>
      <c r="D7" s="155">
        <v>0.69</v>
      </c>
      <c r="E7" s="155">
        <v>0.31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6" r:id="rId2"/>
  <colBreaks count="2" manualBreakCount="2">
    <brk id="10" max="104" man="1"/>
    <brk id="20" max="10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"/>
  <sheetViews>
    <sheetView view="pageBreakPreview" zoomScaleSheetLayoutView="100" workbookViewId="0" topLeftCell="A1">
      <selection activeCell="B2" sqref="B2:E7"/>
    </sheetView>
  </sheetViews>
  <sheetFormatPr defaultColWidth="9.140625" defaultRowHeight="12.75"/>
  <sheetData>
    <row r="2" spans="2:5" ht="14.25">
      <c r="B2" s="121"/>
      <c r="C2" s="122" t="s">
        <v>6</v>
      </c>
      <c r="D2" s="122" t="s">
        <v>8</v>
      </c>
      <c r="E2" s="122" t="s">
        <v>13</v>
      </c>
    </row>
    <row r="3" spans="2:5" ht="14.25">
      <c r="B3" s="138" t="s">
        <v>105</v>
      </c>
      <c r="C3" s="136">
        <v>0.73</v>
      </c>
      <c r="D3" s="136">
        <v>0.91</v>
      </c>
      <c r="E3" s="139">
        <v>0.93</v>
      </c>
    </row>
    <row r="4" spans="2:5" ht="14.25">
      <c r="B4" s="140" t="s">
        <v>109</v>
      </c>
      <c r="C4" s="141">
        <v>0.54</v>
      </c>
      <c r="D4" s="141">
        <v>0.69</v>
      </c>
      <c r="E4" s="141">
        <v>0.51</v>
      </c>
    </row>
    <row r="5" spans="2:5" ht="14.25">
      <c r="B5" s="142" t="s">
        <v>114</v>
      </c>
      <c r="C5" s="143">
        <v>0.55</v>
      </c>
      <c r="D5" s="143">
        <v>0.57</v>
      </c>
      <c r="E5" s="143">
        <v>0.54</v>
      </c>
    </row>
    <row r="6" spans="2:5" ht="14.25">
      <c r="B6" s="144" t="s">
        <v>131</v>
      </c>
      <c r="C6" s="132">
        <v>0.53</v>
      </c>
      <c r="D6" s="132">
        <v>0.63</v>
      </c>
      <c r="E6" s="132">
        <v>0.59</v>
      </c>
    </row>
    <row r="7" spans="2:5" ht="14.25">
      <c r="B7" s="121" t="s">
        <v>133</v>
      </c>
      <c r="C7" s="155">
        <v>0.49</v>
      </c>
      <c r="D7" s="155">
        <v>0.59</v>
      </c>
      <c r="E7" s="155">
        <v>0.51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"/>
  <sheetViews>
    <sheetView tabSelected="1" view="pageBreakPreview" zoomScaleSheetLayoutView="100" workbookViewId="0" topLeftCell="A1">
      <selection activeCell="B2" sqref="B2:N6"/>
    </sheetView>
  </sheetViews>
  <sheetFormatPr defaultColWidth="9.140625" defaultRowHeight="12.75"/>
  <cols>
    <col min="2" max="2" width="11.421875" style="0" customWidth="1"/>
  </cols>
  <sheetData>
    <row r="2" spans="2:14" ht="14.25">
      <c r="B2" s="166"/>
      <c r="C2" s="256" t="s">
        <v>6</v>
      </c>
      <c r="D2" s="257"/>
      <c r="E2" s="257"/>
      <c r="F2" s="258"/>
      <c r="G2" s="256" t="s">
        <v>8</v>
      </c>
      <c r="H2" s="257"/>
      <c r="I2" s="257"/>
      <c r="J2" s="258"/>
      <c r="K2" s="256" t="s">
        <v>13</v>
      </c>
      <c r="L2" s="257"/>
      <c r="M2" s="257"/>
      <c r="N2" s="258"/>
    </row>
    <row r="3" spans="2:14" ht="14.25">
      <c r="B3" s="166"/>
      <c r="C3" s="146" t="s">
        <v>109</v>
      </c>
      <c r="D3" s="146" t="s">
        <v>114</v>
      </c>
      <c r="E3" s="146" t="s">
        <v>131</v>
      </c>
      <c r="F3" s="146" t="s">
        <v>133</v>
      </c>
      <c r="G3" s="146" t="s">
        <v>109</v>
      </c>
      <c r="H3" s="146" t="s">
        <v>114</v>
      </c>
      <c r="I3" s="146" t="s">
        <v>131</v>
      </c>
      <c r="J3" s="146" t="s">
        <v>133</v>
      </c>
      <c r="K3" s="146" t="s">
        <v>109</v>
      </c>
      <c r="L3" s="146" t="s">
        <v>114</v>
      </c>
      <c r="M3" s="146" t="s">
        <v>131</v>
      </c>
      <c r="N3" s="146" t="s">
        <v>133</v>
      </c>
    </row>
    <row r="4" spans="2:14" ht="14.25">
      <c r="B4" s="135" t="s">
        <v>86</v>
      </c>
      <c r="C4" s="136">
        <v>0.59</v>
      </c>
      <c r="D4" s="136">
        <v>0.57</v>
      </c>
      <c r="E4" s="136">
        <v>0.56</v>
      </c>
      <c r="F4" s="136">
        <v>0.55</v>
      </c>
      <c r="G4" s="136">
        <v>0.73</v>
      </c>
      <c r="H4" s="136">
        <v>0.7</v>
      </c>
      <c r="I4" s="136">
        <v>0.7</v>
      </c>
      <c r="J4" s="136">
        <v>0.69</v>
      </c>
      <c r="K4" s="145"/>
      <c r="L4" s="145"/>
      <c r="M4" s="147"/>
      <c r="N4" s="156"/>
    </row>
    <row r="5" spans="2:14" ht="14.25">
      <c r="B5" s="130" t="s">
        <v>106</v>
      </c>
      <c r="C5" s="132">
        <v>0.51</v>
      </c>
      <c r="D5" s="132">
        <v>0.53</v>
      </c>
      <c r="E5" s="132">
        <v>0.44</v>
      </c>
      <c r="F5" s="132">
        <v>0.45</v>
      </c>
      <c r="G5" s="132">
        <v>0.61</v>
      </c>
      <c r="H5" s="132">
        <v>0.49</v>
      </c>
      <c r="I5" s="132">
        <v>0.56</v>
      </c>
      <c r="J5" s="132">
        <v>0.47</v>
      </c>
      <c r="K5" s="132">
        <v>0.54</v>
      </c>
      <c r="L5" s="132">
        <v>0.61</v>
      </c>
      <c r="M5" s="132">
        <v>0.53</v>
      </c>
      <c r="N5" s="164">
        <v>0.56</v>
      </c>
    </row>
    <row r="6" spans="2:14" ht="14.25">
      <c r="B6" s="148" t="s">
        <v>107</v>
      </c>
      <c r="C6" s="149">
        <v>0.51</v>
      </c>
      <c r="D6" s="149">
        <v>0.54</v>
      </c>
      <c r="E6" s="149">
        <v>0.65</v>
      </c>
      <c r="F6" s="149">
        <v>0.47</v>
      </c>
      <c r="G6" s="149">
        <v>0.96</v>
      </c>
      <c r="H6" s="149">
        <v>0.52</v>
      </c>
      <c r="I6" s="149">
        <v>0.82</v>
      </c>
      <c r="J6" s="149">
        <v>0.82</v>
      </c>
      <c r="K6" s="149">
        <v>0.46</v>
      </c>
      <c r="L6" s="149">
        <v>0.42</v>
      </c>
      <c r="M6" s="149">
        <v>0.69</v>
      </c>
      <c r="N6" s="163">
        <v>0.41</v>
      </c>
    </row>
  </sheetData>
  <mergeCells count="4">
    <mergeCell ref="B2:B3"/>
    <mergeCell ref="C2:F2"/>
    <mergeCell ref="G2:J2"/>
    <mergeCell ref="K2:N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"/>
  <sheetViews>
    <sheetView workbookViewId="0" topLeftCell="A1">
      <selection activeCell="B2" sqref="B2:N5"/>
    </sheetView>
  </sheetViews>
  <sheetFormatPr defaultColWidth="9.140625" defaultRowHeight="12.75"/>
  <cols>
    <col min="2" max="2" width="10.8515625" style="0" customWidth="1"/>
  </cols>
  <sheetData>
    <row r="2" spans="2:14" ht="14.25">
      <c r="B2" s="121"/>
      <c r="C2" s="167" t="s">
        <v>6</v>
      </c>
      <c r="D2" s="167"/>
      <c r="E2" s="167"/>
      <c r="F2" s="167"/>
      <c r="G2" s="167" t="s">
        <v>8</v>
      </c>
      <c r="H2" s="167"/>
      <c r="I2" s="167"/>
      <c r="J2" s="167"/>
      <c r="K2" s="167" t="s">
        <v>13</v>
      </c>
      <c r="L2" s="167"/>
      <c r="M2" s="167"/>
      <c r="N2" s="167"/>
    </row>
    <row r="3" spans="2:14" ht="14.25">
      <c r="B3" s="121"/>
      <c r="C3" s="150" t="s">
        <v>109</v>
      </c>
      <c r="D3" s="150" t="s">
        <v>114</v>
      </c>
      <c r="E3" s="150" t="s">
        <v>131</v>
      </c>
      <c r="F3" s="150" t="s">
        <v>133</v>
      </c>
      <c r="G3" s="150" t="s">
        <v>109</v>
      </c>
      <c r="H3" s="150" t="s">
        <v>114</v>
      </c>
      <c r="I3" s="150" t="s">
        <v>131</v>
      </c>
      <c r="J3" s="150" t="s">
        <v>133</v>
      </c>
      <c r="K3" s="150" t="s">
        <v>109</v>
      </c>
      <c r="L3" s="150" t="s">
        <v>114</v>
      </c>
      <c r="M3" s="150" t="s">
        <v>131</v>
      </c>
      <c r="N3" s="150" t="s">
        <v>133</v>
      </c>
    </row>
    <row r="4" spans="2:14" ht="14.25">
      <c r="B4" s="138" t="s">
        <v>4</v>
      </c>
      <c r="C4" s="139">
        <v>0.68</v>
      </c>
      <c r="D4" s="139">
        <v>0.74</v>
      </c>
      <c r="E4" s="139">
        <v>0.71</v>
      </c>
      <c r="F4" s="139">
        <v>0.69</v>
      </c>
      <c r="G4" s="139">
        <v>0.64</v>
      </c>
      <c r="H4" s="139">
        <v>0.77</v>
      </c>
      <c r="I4" s="139">
        <v>0.74</v>
      </c>
      <c r="J4" s="139">
        <v>0.68</v>
      </c>
      <c r="K4" s="139">
        <v>0.56</v>
      </c>
      <c r="L4" s="139">
        <v>0.89</v>
      </c>
      <c r="M4" s="139">
        <v>0.63</v>
      </c>
      <c r="N4" s="165">
        <v>0.71</v>
      </c>
    </row>
    <row r="5" spans="2:14" ht="14.25">
      <c r="B5" s="144" t="s">
        <v>132</v>
      </c>
      <c r="C5" s="131">
        <v>0.32</v>
      </c>
      <c r="D5" s="131">
        <v>0.26</v>
      </c>
      <c r="E5" s="131">
        <v>0.29</v>
      </c>
      <c r="F5" s="131">
        <v>0.31</v>
      </c>
      <c r="G5" s="131">
        <v>0.36</v>
      </c>
      <c r="H5" s="131">
        <v>0.23</v>
      </c>
      <c r="I5" s="131">
        <v>0.26</v>
      </c>
      <c r="J5" s="131">
        <v>0.32</v>
      </c>
      <c r="K5" s="131">
        <v>0.44</v>
      </c>
      <c r="L5" s="131">
        <v>0.11</v>
      </c>
      <c r="M5" s="131">
        <v>0.37</v>
      </c>
      <c r="N5" s="164">
        <v>0.29</v>
      </c>
    </row>
  </sheetData>
  <mergeCells count="3">
    <mergeCell ref="K2:N2"/>
    <mergeCell ref="G2:J2"/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75" zoomScaleNormal="75" zoomScaleSheetLayoutView="75" zoomScalePageLayoutView="0" workbookViewId="0" topLeftCell="A1">
      <selection activeCell="J36" sqref="J36:J38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8" t="s">
        <v>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s="4" customFormat="1" ht="45.75" customHeight="1">
      <c r="A2" s="190" t="s">
        <v>134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s="8" customFormat="1" ht="30" customHeight="1">
      <c r="A3" s="192" t="s">
        <v>135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s="2" customFormat="1" ht="25.5" customHeight="1">
      <c r="A4" s="194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20.25">
      <c r="A5" s="185" t="s">
        <v>136</v>
      </c>
      <c r="B5" s="186"/>
      <c r="C5" s="186"/>
      <c r="D5" s="187"/>
      <c r="E5" s="196" t="s">
        <v>0</v>
      </c>
      <c r="F5" s="197"/>
      <c r="G5" s="198" t="s">
        <v>1</v>
      </c>
      <c r="H5" s="199"/>
      <c r="I5" s="200" t="s">
        <v>2</v>
      </c>
      <c r="J5" s="201"/>
      <c r="K5" s="202"/>
      <c r="L5" s="203"/>
      <c r="M5" s="204"/>
    </row>
    <row r="6" spans="1:13" s="7" customFormat="1" ht="82.5" customHeight="1">
      <c r="A6" s="5" t="s">
        <v>9</v>
      </c>
      <c r="B6" s="14" t="s">
        <v>14</v>
      </c>
      <c r="C6" s="15" t="s">
        <v>3</v>
      </c>
      <c r="D6" s="9" t="s">
        <v>42</v>
      </c>
      <c r="E6" s="24" t="s">
        <v>4</v>
      </c>
      <c r="F6" s="25" t="s">
        <v>5</v>
      </c>
      <c r="G6" s="26" t="s">
        <v>4</v>
      </c>
      <c r="H6" s="27" t="s">
        <v>5</v>
      </c>
      <c r="I6" s="29" t="s">
        <v>4</v>
      </c>
      <c r="J6" s="30" t="s">
        <v>5</v>
      </c>
      <c r="K6" s="178" t="s">
        <v>10</v>
      </c>
      <c r="L6" s="179"/>
      <c r="M6" s="6"/>
    </row>
    <row r="7" spans="1:14" s="34" customFormat="1" ht="45.75" customHeight="1">
      <c r="A7" s="10"/>
      <c r="B7" s="11"/>
      <c r="C7" s="12"/>
      <c r="D7" s="13"/>
      <c r="E7" s="180" t="s">
        <v>43</v>
      </c>
      <c r="F7" s="181"/>
      <c r="G7" s="181"/>
      <c r="H7" s="181"/>
      <c r="I7" s="181"/>
      <c r="J7" s="182"/>
      <c r="K7" s="16" t="s">
        <v>4</v>
      </c>
      <c r="L7" s="16" t="s">
        <v>15</v>
      </c>
      <c r="M7" s="178" t="s">
        <v>10</v>
      </c>
      <c r="N7" s="179"/>
    </row>
    <row r="8" spans="1:13" s="34" customFormat="1" ht="25.5" customHeight="1">
      <c r="A8" s="110" t="s">
        <v>116</v>
      </c>
      <c r="B8" s="17" t="s">
        <v>6</v>
      </c>
      <c r="C8" s="18" t="s">
        <v>7</v>
      </c>
      <c r="D8" s="119">
        <f>SUM('[1]1o Kard'!D8+'[1]2o Kard'!D8+'[1]3o Kard'!D8+'[1]4o Kard'!D8+'[1]5o Kard'!D8+'[1]Esperino'!D8+'[1]Mousiko'!D8+'[1]Itea'!D8+'[1]Magoula'!D8+'[1]Mataraga'!D8+'[1]Mitropoli'!D8+'[1]Kedrou'!D8+'[1]Leontariou'!D8+'[1]Mouzakiou'!D8+'[1]Palama'!D8+'[1]Proastiou'!D8+'[1]Sofades'!D8+'[1]Fanari'!D8+'[1]-'!D8)</f>
        <v>42</v>
      </c>
      <c r="E8" s="119">
        <f>SUM('[1]1o Kard'!E8+'[1]2o Kard'!E8+'[1]3o Kard'!E8+'[1]4o Kard'!E8+'[1]5o Kard'!E8+'[1]Esperino'!E8+'[1]Mousiko'!E8+'[1]Itea'!E8+'[1]Magoula'!E8+'[1]Mataraga'!E8+'[1]Mitropoli'!E8+'[1]Kedrou'!E8+'[1]Leontariou'!E8+'[1]Mouzakiou'!E8+'[1]Palama'!E8+'[1]Proastiou'!E8+'[1]Sofades'!E8+'[1]Fanari'!E8+'[1]-'!E8)</f>
        <v>29</v>
      </c>
      <c r="F8" s="119">
        <f>SUM('[1]1o Kard'!F8+'[1]2o Kard'!F8+'[1]3o Kard'!F8+'[1]4o Kard'!F8+'[1]5o Kard'!F8+'[1]Esperino'!F8+'[1]Mousiko'!F8+'[1]Itea'!F8+'[1]Magoula'!F8+'[1]Mataraga'!F8+'[1]Mitropoli'!F8+'[1]Kedrou'!F8+'[1]Leontariou'!F8+'[1]Mouzakiou'!F8+'[1]Palama'!F8+'[1]Proastiou'!F8+'[1]Sofades'!F8+'[1]Fanari'!F8+'[1]-'!F8)</f>
        <v>3</v>
      </c>
      <c r="G8" s="127"/>
      <c r="H8" s="127"/>
      <c r="I8" s="127"/>
      <c r="J8" s="127"/>
      <c r="K8" s="111">
        <f>SUM(E8)</f>
        <v>29</v>
      </c>
      <c r="L8" s="111">
        <f>SUM(F8)</f>
        <v>3</v>
      </c>
      <c r="M8" s="111">
        <f>SUM(K8,L8)</f>
        <v>32</v>
      </c>
    </row>
    <row r="9" spans="1:13" s="34" customFormat="1" ht="25.5" customHeight="1">
      <c r="A9" s="110" t="s">
        <v>87</v>
      </c>
      <c r="B9" s="19" t="s">
        <v>6</v>
      </c>
      <c r="C9" s="18" t="s">
        <v>7</v>
      </c>
      <c r="D9" s="119">
        <f>SUM('[1]1o Kard'!D9+'[1]2o Kard'!D9+'[1]3o Kard'!D9+'[1]4o Kard'!D9+'[1]5o Kard'!D9+'[1]Esperino'!D9+'[1]Mousiko'!D9+'[1]Itea'!D9+'[1]Magoula'!D9+'[1]Mataraga'!D9+'[1]Mitropoli'!D9+'[1]Kedrou'!D9+'[1]Leontariou'!D9+'[1]Mouzakiou'!D9+'[1]Palama'!D9+'[1]Proastiou'!D9+'[1]Sofades'!D9+'[1]Fanari'!D9+'[1]-'!D9)</f>
        <v>42</v>
      </c>
      <c r="E9" s="119">
        <f>SUM('[1]1o Kard'!E9+'[1]2o Kard'!E9+'[1]3o Kard'!E9+'[1]4o Kard'!E9+'[1]5o Kard'!E9+'[1]Esperino'!E9+'[1]Mousiko'!E9+'[1]Itea'!E9+'[1]Magoula'!E9+'[1]Mataraga'!E9+'[1]Mitropoli'!E9+'[1]Kedrou'!E9+'[1]Leontariou'!E9+'[1]Mouzakiou'!E9+'[1]Palama'!E9+'[1]Proastiou'!E9+'[1]Sofades'!E9+'[1]Fanari'!E9+'[1]-'!E9)</f>
        <v>30</v>
      </c>
      <c r="F9" s="119">
        <f>SUM('[1]1o Kard'!F9+'[1]2o Kard'!F9+'[1]3o Kard'!F9+'[1]4o Kard'!F9+'[1]5o Kard'!F9+'[1]Esperino'!F9+'[1]Mousiko'!F9+'[1]Itea'!F9+'[1]Magoula'!F9+'[1]Mataraga'!F9+'[1]Mitropoli'!F9+'[1]Kedrou'!F9+'[1]Leontariou'!F9+'[1]Mouzakiou'!F9+'[1]Palama'!F9+'[1]Proastiou'!F9+'[1]Sofades'!F9+'[1]Fanari'!F9+'[1]-'!F9)</f>
        <v>2</v>
      </c>
      <c r="G9" s="127"/>
      <c r="H9" s="127"/>
      <c r="I9" s="127"/>
      <c r="J9" s="127"/>
      <c r="K9" s="111">
        <f aca="true" t="shared" si="0" ref="K9:L19">SUM(E9)</f>
        <v>30</v>
      </c>
      <c r="L9" s="111">
        <f t="shared" si="0"/>
        <v>2</v>
      </c>
      <c r="M9" s="111">
        <f>SUM(K9,L9)</f>
        <v>32</v>
      </c>
    </row>
    <row r="10" spans="1:13" s="34" customFormat="1" ht="31.5" customHeight="1">
      <c r="A10" s="112" t="s">
        <v>111</v>
      </c>
      <c r="B10" s="17" t="s">
        <v>6</v>
      </c>
      <c r="C10" s="18" t="s">
        <v>7</v>
      </c>
      <c r="D10" s="119">
        <f>SUM('[1]1o Kard'!D10+'[1]2o Kard'!D10+'[1]3o Kard'!D10+'[1]4o Kard'!D10+'[1]5o Kard'!D10+'[1]Esperino'!D10+'[1]Mousiko'!D10+'[1]Itea'!D10+'[1]Magoula'!D10+'[1]Mataraga'!D10+'[1]Mitropoli'!D10+'[1]Kedrou'!D10+'[1]Leontariou'!D10+'[1]Mouzakiou'!D10+'[1]Palama'!D10+'[1]Proastiou'!D10+'[1]Sofades'!D10+'[1]Fanari'!D10+'[1]-'!D10)</f>
        <v>42</v>
      </c>
      <c r="E10" s="119">
        <f>SUM('[1]1o Kard'!E10+'[1]2o Kard'!E10+'[1]3o Kard'!E10+'[1]4o Kard'!E10+'[1]5o Kard'!E10+'[1]Esperino'!E10+'[1]Mousiko'!E10+'[1]Itea'!E10+'[1]Magoula'!E10+'[1]Mataraga'!E10+'[1]Mitropoli'!E10+'[1]Kedrou'!E10+'[1]Leontariou'!E10+'[1]Mouzakiou'!E10+'[1]Palama'!E10+'[1]Proastiou'!E10+'[1]Sofades'!E10+'[1]Fanari'!E10+'[1]-'!E10)</f>
        <v>5</v>
      </c>
      <c r="F10" s="119">
        <f>SUM('[1]1o Kard'!F10+'[1]2o Kard'!F10+'[1]3o Kard'!F10+'[1]4o Kard'!F10+'[1]5o Kard'!F10+'[1]Esperino'!F10+'[1]Mousiko'!F10+'[1]Itea'!F10+'[1]Magoula'!F10+'[1]Mataraga'!F10+'[1]Mitropoli'!F10+'[1]Kedrou'!F10+'[1]Leontariou'!F10+'[1]Mouzakiou'!F10+'[1]Palama'!F10+'[1]Proastiou'!F10+'[1]Sofades'!F10+'[1]Fanari'!F10+'[1]-'!F10)</f>
        <v>11</v>
      </c>
      <c r="G10" s="127"/>
      <c r="H10" s="127"/>
      <c r="I10" s="127"/>
      <c r="J10" s="127"/>
      <c r="K10" s="111">
        <f t="shared" si="0"/>
        <v>5</v>
      </c>
      <c r="L10" s="111">
        <f t="shared" si="0"/>
        <v>11</v>
      </c>
      <c r="M10" s="111">
        <f>SUM(K10,L10)</f>
        <v>16</v>
      </c>
    </row>
    <row r="11" spans="1:16" s="34" customFormat="1" ht="27" customHeight="1">
      <c r="A11" s="124" t="s">
        <v>117</v>
      </c>
      <c r="B11" s="17" t="s">
        <v>6</v>
      </c>
      <c r="C11" s="18" t="s">
        <v>7</v>
      </c>
      <c r="D11" s="119">
        <f>SUM('[1]1o Kard'!D11+'[1]2o Kard'!D11+'[1]3o Kard'!D11+'[1]4o Kard'!D11+'[1]5o Kard'!D11+'[1]Esperino'!D11+'[1]Mousiko'!D11+'[1]Itea'!D11+'[1]Magoula'!D11+'[1]Mataraga'!D11+'[1]Mitropoli'!D11+'[1]Kedrou'!D11+'[1]Leontariou'!D11+'[1]Mouzakiou'!D11+'[1]Palama'!D11+'[1]Proastiou'!D11+'[1]Sofades'!D11+'[1]Fanari'!D11+'[1]-'!D11)</f>
        <v>42</v>
      </c>
      <c r="E11" s="119">
        <f>SUM('[1]1o Kard'!E11+'[1]2o Kard'!E11+'[1]3o Kard'!E11+'[1]4o Kard'!E11+'[1]5o Kard'!E11+'[1]Esperino'!E11+'[1]Mousiko'!E11+'[1]Itea'!E11+'[1]Magoula'!E11+'[1]Mataraga'!E11+'[1]Mitropoli'!E11+'[1]Kedrou'!E11+'[1]Leontariou'!E11+'[1]Mouzakiou'!E11+'[1]Palama'!E11+'[1]Proastiou'!E11+'[1]Sofades'!E11+'[1]Fanari'!E11+'[1]-'!E11)</f>
        <v>4</v>
      </c>
      <c r="F11" s="119">
        <f>SUM('[1]1o Kard'!F11+'[1]2o Kard'!F11+'[1]3o Kard'!F11+'[1]4o Kard'!F11+'[1]5o Kard'!F11+'[1]Esperino'!F11+'[1]Mousiko'!F11+'[1]Itea'!F11+'[1]Magoula'!F11+'[1]Mataraga'!F11+'[1]Mitropoli'!F11+'[1]Kedrou'!F11+'[1]Leontariou'!F11+'[1]Mouzakiou'!F11+'[1]Palama'!F11+'[1]Proastiou'!F11+'[1]Sofades'!F11+'[1]Fanari'!F11+'[1]-'!F11)</f>
        <v>8</v>
      </c>
      <c r="G11" s="127"/>
      <c r="H11" s="127"/>
      <c r="I11" s="127"/>
      <c r="J11" s="127"/>
      <c r="K11" s="111">
        <f t="shared" si="0"/>
        <v>4</v>
      </c>
      <c r="L11" s="111">
        <f t="shared" si="0"/>
        <v>8</v>
      </c>
      <c r="M11" s="111">
        <f>SUM(K11,L11)</f>
        <v>12</v>
      </c>
      <c r="O11" s="34">
        <f>SUM(K8:K11)</f>
        <v>68</v>
      </c>
      <c r="P11" s="34">
        <f>SUM(L8:L11)</f>
        <v>24</v>
      </c>
    </row>
    <row r="12" spans="1:13" s="34" customFormat="1" ht="41.25" customHeight="1">
      <c r="A12" s="112" t="s">
        <v>118</v>
      </c>
      <c r="B12" s="20" t="s">
        <v>6</v>
      </c>
      <c r="C12" s="18" t="s">
        <v>12</v>
      </c>
      <c r="D12" s="119">
        <f>SUM('[1]1o Kard'!D12+'[1]2o Kard'!D12+'[1]3o Kard'!D12+'[1]4o Kard'!D12+'[1]5o Kard'!D12+'[1]Esperino'!D12+'[1]Mousiko'!D12+'[1]Itea'!D12+'[1]Magoula'!D12+'[1]Mataraga'!D12+'[1]Mitropoli'!D12+'[1]Kedrou'!D12+'[1]Leontariou'!D12+'[1]Mouzakiou'!D12+'[1]Palama'!D12+'[1]Proastiou'!D12+'[1]Sofades'!D12+'[1]Fanari'!D12+'[1]-'!D12)</f>
        <v>40</v>
      </c>
      <c r="E12" s="119">
        <f>SUM('[1]1o Kard'!E12+'[1]2o Kard'!E12+'[1]3o Kard'!E12+'[1]4o Kard'!E12+'[1]5o Kard'!E12+'[1]Esperino'!E12+'[1]Mousiko'!E12+'[1]Itea'!E12+'[1]Magoula'!E12+'[1]Mataraga'!E12+'[1]Mitropoli'!E12+'[1]Kedrou'!E12+'[1]Leontariou'!E12+'[1]Mouzakiou'!E12+'[1]Palama'!E12+'[1]Proastiou'!E12+'[1]Sofades'!E12+'[1]Fanari'!E12+'[1]-'!E12)</f>
        <v>24</v>
      </c>
      <c r="F12" s="119">
        <f>SUM('[1]1o Kard'!F12+'[1]2o Kard'!F12+'[1]3o Kard'!F12+'[1]4o Kard'!F12+'[1]5o Kard'!F12+'[1]Esperino'!F12+'[1]Mousiko'!F12+'[1]Itea'!F12+'[1]Magoula'!F12+'[1]Mataraga'!F12+'[1]Mitropoli'!F12+'[1]Kedrou'!F12+'[1]Leontariou'!F12+'[1]Mouzakiou'!F12+'[1]Palama'!F12+'[1]Proastiou'!F12+'[1]Sofades'!F12+'[1]Fanari'!F12+'[1]-'!F12)</f>
        <v>3</v>
      </c>
      <c r="G12" s="127"/>
      <c r="H12" s="127"/>
      <c r="I12" s="127"/>
      <c r="J12" s="127"/>
      <c r="K12" s="111">
        <f t="shared" si="0"/>
        <v>24</v>
      </c>
      <c r="L12" s="111">
        <f t="shared" si="0"/>
        <v>3</v>
      </c>
      <c r="M12" s="111">
        <f aca="true" t="shared" si="1" ref="M12:M38">SUM(K12,L12)</f>
        <v>27</v>
      </c>
    </row>
    <row r="13" spans="1:13" s="34" customFormat="1" ht="38.25" customHeight="1">
      <c r="A13" s="110" t="s">
        <v>91</v>
      </c>
      <c r="B13" s="20" t="s">
        <v>6</v>
      </c>
      <c r="C13" s="18" t="s">
        <v>12</v>
      </c>
      <c r="D13" s="119">
        <f>SUM('[1]1o Kard'!D13+'[1]2o Kard'!D13+'[1]3o Kard'!D13+'[1]4o Kard'!D13+'[1]5o Kard'!D13+'[1]Esperino'!D13+'[1]Mousiko'!D13+'[1]Itea'!D13+'[1]Magoula'!D13+'[1]Mataraga'!D13+'[1]Mitropoli'!D13+'[1]Kedrou'!D13+'[1]Leontariou'!D13+'[1]Mouzakiou'!D13+'[1]Palama'!D13+'[1]Proastiou'!D13+'[1]Sofades'!D13+'[1]Fanari'!D13+'[1]-'!D13)</f>
        <v>40</v>
      </c>
      <c r="E13" s="119">
        <f>SUM('[1]1o Kard'!E13+'[1]2o Kard'!E13+'[1]3o Kard'!E13+'[1]4o Kard'!E13+'[1]5o Kard'!E13+'[1]Esperino'!E13+'[1]Mousiko'!E13+'[1]Itea'!E13+'[1]Magoula'!E13+'[1]Mataraga'!E13+'[1]Mitropoli'!E13+'[1]Kedrou'!E13+'[1]Leontariou'!E13+'[1]Mouzakiou'!E13+'[1]Palama'!E13+'[1]Proastiou'!E13+'[1]Sofades'!E13+'[1]Fanari'!E13+'[1]-'!E13)</f>
        <v>17</v>
      </c>
      <c r="F13" s="119">
        <f>SUM('[1]1o Kard'!F13+'[1]2o Kard'!F13+'[1]3o Kard'!F13+'[1]4o Kard'!F13+'[1]5o Kard'!F13+'[1]Esperino'!F13+'[1]Mousiko'!F13+'[1]Itea'!F13+'[1]Magoula'!F13+'[1]Mataraga'!F13+'[1]Mitropoli'!F13+'[1]Kedrou'!F13+'[1]Leontariou'!F13+'[1]Mouzakiou'!F13+'[1]Palama'!F13+'[1]Proastiou'!F13+'[1]Sofades'!F13+'[1]Fanari'!F13+'[1]-'!F13)</f>
        <v>5</v>
      </c>
      <c r="G13" s="127"/>
      <c r="H13" s="127"/>
      <c r="I13" s="127"/>
      <c r="J13" s="127"/>
      <c r="K13" s="111">
        <f t="shared" si="0"/>
        <v>17</v>
      </c>
      <c r="L13" s="111">
        <f t="shared" si="0"/>
        <v>5</v>
      </c>
      <c r="M13" s="111">
        <f t="shared" si="1"/>
        <v>22</v>
      </c>
    </row>
    <row r="14" spans="1:16" s="34" customFormat="1" ht="32.25" customHeight="1">
      <c r="A14" s="110" t="s">
        <v>119</v>
      </c>
      <c r="B14" s="20" t="s">
        <v>6</v>
      </c>
      <c r="C14" s="18" t="s">
        <v>12</v>
      </c>
      <c r="D14" s="119">
        <f>SUM('[1]1o Kard'!D14+'[1]2o Kard'!D14+'[1]3o Kard'!D14+'[1]4o Kard'!D14+'[1]5o Kard'!D14+'[1]Esperino'!D14+'[1]Mousiko'!D14+'[1]Itea'!D14+'[1]Magoula'!D14+'[1]Mataraga'!D14+'[1]Mitropoli'!D14+'[1]Kedrou'!D14+'[1]Leontariou'!D14+'[1]Mouzakiou'!D14+'[1]Palama'!D14+'[1]Proastiou'!D14+'[1]Sofades'!D14+'[1]Fanari'!D14+'[1]-'!D14)</f>
        <v>40</v>
      </c>
      <c r="E14" s="119">
        <f>SUM('[1]1o Kard'!E14+'[1]2o Kard'!E14+'[1]3o Kard'!E14+'[1]4o Kard'!E14+'[1]5o Kard'!E14+'[1]Esperino'!E14+'[1]Mousiko'!E14+'[1]Itea'!E14+'[1]Magoula'!E14+'[1]Mataraga'!E14+'[1]Mitropoli'!E14+'[1]Kedrou'!E14+'[1]Leontariou'!E14+'[1]Mouzakiou'!E14+'[1]Palama'!E14+'[1]Proastiou'!E14+'[1]Sofades'!E14+'[1]Fanari'!E14+'[1]-'!E14)</f>
        <v>6</v>
      </c>
      <c r="F14" s="119">
        <f>SUM('[1]1o Kard'!F14+'[1]2o Kard'!F14+'[1]3o Kard'!F14+'[1]4o Kard'!F14+'[1]5o Kard'!F14+'[1]Esperino'!F14+'[1]Mousiko'!F14+'[1]Itea'!F14+'[1]Magoula'!F14+'[1]Mataraga'!F14+'[1]Mitropoli'!F14+'[1]Kedrou'!F14+'[1]Leontariou'!F14+'[1]Mouzakiou'!F14+'[1]Palama'!F14+'[1]Proastiou'!F14+'[1]Sofades'!F14+'[1]Fanari'!F14+'[1]-'!F14)</f>
        <v>4</v>
      </c>
      <c r="G14" s="127"/>
      <c r="H14" s="127"/>
      <c r="I14" s="127"/>
      <c r="J14" s="127"/>
      <c r="K14" s="111">
        <f t="shared" si="0"/>
        <v>6</v>
      </c>
      <c r="L14" s="111">
        <f t="shared" si="0"/>
        <v>4</v>
      </c>
      <c r="M14" s="111">
        <f t="shared" si="1"/>
        <v>10</v>
      </c>
      <c r="O14" s="34">
        <f>SUM(K12:K14)</f>
        <v>47</v>
      </c>
      <c r="P14" s="34">
        <f>SUM(L12:L14)</f>
        <v>12</v>
      </c>
    </row>
    <row r="15" spans="1:13" s="34" customFormat="1" ht="48" customHeight="1">
      <c r="A15" s="110" t="s">
        <v>120</v>
      </c>
      <c r="B15" s="20" t="s">
        <v>6</v>
      </c>
      <c r="C15" s="18" t="s">
        <v>16</v>
      </c>
      <c r="D15" s="119">
        <f>SUM('[1]1o Kard'!D15+'[1]2o Kard'!D15+'[1]3o Kard'!D15+'[1]4o Kard'!D15+'[1]5o Kard'!D15+'[1]Esperino'!D15+'[1]Mousiko'!D15+'[1]Itea'!D15+'[1]Magoula'!D15+'[1]Mataraga'!D15+'[1]Mitropoli'!D15+'[1]Kedrou'!D15+'[1]Leontariou'!D15+'[1]Mouzakiou'!D15+'[1]Palama'!D15+'[1]Proastiou'!D15+'[1]Sofades'!D15+'[1]Fanari'!D15+'[1]-'!D15)</f>
        <v>38</v>
      </c>
      <c r="E15" s="119">
        <f>SUM('[1]1o Kard'!E15+'[1]2o Kard'!E15+'[1]3o Kard'!E15+'[1]4o Kard'!E15+'[1]5o Kard'!E15+'[1]Esperino'!E15+'[1]Mousiko'!E15+'[1]Itea'!E15+'[1]Magoula'!E15+'[1]Mataraga'!E15+'[1]Mitropoli'!E15+'[1]Kedrou'!E15+'[1]Leontariou'!E15+'[1]Mouzakiou'!E15+'[1]Palama'!E15+'[1]Proastiou'!E15+'[1]Sofades'!E15+'[1]Fanari'!E15+'[1]-'!E15)</f>
        <v>14</v>
      </c>
      <c r="F15" s="119">
        <f>SUM('[1]1o Kard'!F15+'[1]2o Kard'!F15+'[1]3o Kard'!F15+'[1]4o Kard'!F15+'[1]5o Kard'!F15+'[1]Esperino'!F15+'[1]Mousiko'!F15+'[1]Itea'!F15+'[1]Magoula'!F15+'[1]Mataraga'!F15+'[1]Mitropoli'!F15+'[1]Kedrou'!F15+'[1]Leontariou'!F15+'[1]Mouzakiou'!F15+'[1]Palama'!F15+'[1]Proastiou'!F15+'[1]Sofades'!F15+'[1]Fanari'!F15+'[1]-'!F15)</f>
        <v>7</v>
      </c>
      <c r="G15" s="127"/>
      <c r="H15" s="127"/>
      <c r="I15" s="127"/>
      <c r="J15" s="127"/>
      <c r="K15" s="111">
        <f t="shared" si="0"/>
        <v>14</v>
      </c>
      <c r="L15" s="111">
        <f t="shared" si="0"/>
        <v>7</v>
      </c>
      <c r="M15" s="111">
        <f t="shared" si="1"/>
        <v>21</v>
      </c>
    </row>
    <row r="16" spans="1:16" s="34" customFormat="1" ht="25.5" customHeight="1">
      <c r="A16" s="112" t="s">
        <v>112</v>
      </c>
      <c r="B16" s="20" t="s">
        <v>6</v>
      </c>
      <c r="C16" s="18" t="s">
        <v>16</v>
      </c>
      <c r="D16" s="119">
        <f>SUM('[1]1o Kard'!D16+'[1]2o Kard'!D16+'[1]3o Kard'!D16+'[1]4o Kard'!D16+'[1]5o Kard'!D16+'[1]Esperino'!D16+'[1]Mousiko'!D16+'[1]Itea'!D16+'[1]Magoula'!D16+'[1]Mataraga'!D16+'[1]Mitropoli'!D16+'[1]Kedrou'!D16+'[1]Leontariou'!D16+'[1]Mouzakiou'!D16+'[1]Palama'!D16+'[1]Proastiou'!D16+'[1]Sofades'!D16+'[1]Fanari'!D16+'[1]-'!D16)</f>
        <v>38</v>
      </c>
      <c r="E16" s="119">
        <f>SUM('[1]1o Kard'!E16+'[1]2o Kard'!E16+'[1]3o Kard'!E16+'[1]4o Kard'!E16+'[1]5o Kard'!E16+'[1]Esperino'!E16+'[1]Mousiko'!E16+'[1]Itea'!E16+'[1]Magoula'!E16+'[1]Mataraga'!E16+'[1]Mitropoli'!E16+'[1]Kedrou'!E16+'[1]Leontariou'!E16+'[1]Mouzakiou'!E16+'[1]Palama'!E16+'[1]Proastiou'!E16+'[1]Sofades'!E16+'[1]Fanari'!E16+'[1]-'!E16)</f>
        <v>3</v>
      </c>
      <c r="F16" s="119">
        <f>SUM('[1]1o Kard'!F16+'[1]2o Kard'!F16+'[1]3o Kard'!F16+'[1]4o Kard'!F16+'[1]5o Kard'!F16+'[1]Esperino'!F16+'[1]Mousiko'!F16+'[1]Itea'!F16+'[1]Magoula'!F16+'[1]Mataraga'!F16+'[1]Mitropoli'!F16+'[1]Kedrou'!F16+'[1]Leontariou'!F16+'[1]Mouzakiou'!F16+'[1]Palama'!F16+'[1]Proastiou'!F16+'[1]Sofades'!F16+'[1]Fanari'!F16+'[1]-'!F16)</f>
        <v>5</v>
      </c>
      <c r="G16" s="127"/>
      <c r="H16" s="127"/>
      <c r="I16" s="127"/>
      <c r="J16" s="127"/>
      <c r="K16" s="111">
        <f t="shared" si="0"/>
        <v>3</v>
      </c>
      <c r="L16" s="111">
        <f t="shared" si="0"/>
        <v>5</v>
      </c>
      <c r="M16" s="111">
        <f t="shared" si="1"/>
        <v>8</v>
      </c>
      <c r="O16" s="34">
        <f>SUM(K15:K16)</f>
        <v>17</v>
      </c>
      <c r="P16" s="34">
        <f>SUM(L15:L16)</f>
        <v>12</v>
      </c>
    </row>
    <row r="17" spans="1:16" s="34" customFormat="1" ht="32.25" customHeight="1">
      <c r="A17" s="112" t="s">
        <v>38</v>
      </c>
      <c r="B17" s="17" t="s">
        <v>6</v>
      </c>
      <c r="C17" s="18" t="s">
        <v>11</v>
      </c>
      <c r="D17" s="119">
        <f>SUM('[1]1o Kard'!D17+'[1]2o Kard'!D17+'[1]3o Kard'!D17+'[1]4o Kard'!D17+'[1]5o Kard'!D17+'[1]Esperino'!D17+'[1]Mousiko'!D17+'[1]Itea'!D17+'[1]Magoula'!D17+'[1]Mataraga'!D17+'[1]Mitropoli'!D17+'[1]Kedrou'!D17+'[1]Leontariou'!D17+'[1]Mouzakiou'!D17+'[1]Palama'!D17+'[1]Proastiou'!D17+'[1]Sofades'!D17+'[1]Fanari'!D17+'[1]-'!D17)</f>
        <v>42</v>
      </c>
      <c r="E17" s="119">
        <f>SUM('[1]1o Kard'!E17+'[1]2o Kard'!E17+'[1]3o Kard'!E17+'[1]4o Kard'!E17+'[1]5o Kard'!E17+'[1]Esperino'!E17+'[1]Mousiko'!E17+'[1]Itea'!E17+'[1]Magoula'!E17+'[1]Mataraga'!E17+'[1]Mitropoli'!E17+'[1]Kedrou'!E17+'[1]Leontariou'!E17+'[1]Mouzakiou'!E17+'[1]Palama'!E17+'[1]Proastiou'!E17+'[1]Sofades'!E17+'[1]Fanari'!E17+'[1]-'!E17)</f>
        <v>17</v>
      </c>
      <c r="F17" s="119">
        <f>SUM('[1]1o Kard'!F17+'[1]2o Kard'!F17+'[1]3o Kard'!F17+'[1]4o Kard'!F17+'[1]5o Kard'!F17+'[1]Esperino'!F17+'[1]Mousiko'!F17+'[1]Itea'!F17+'[1]Magoula'!F17+'[1]Mataraga'!F17+'[1]Mitropoli'!F17+'[1]Kedrou'!F17+'[1]Leontariou'!F17+'[1]Mouzakiou'!F17+'[1]Palama'!F17+'[1]Proastiou'!F17+'[1]Sofades'!F17+'[1]Fanari'!F17+'[1]-'!F17)</f>
        <v>3</v>
      </c>
      <c r="G17" s="128"/>
      <c r="H17" s="128"/>
      <c r="I17" s="128"/>
      <c r="J17" s="128"/>
      <c r="K17" s="111">
        <f t="shared" si="0"/>
        <v>17</v>
      </c>
      <c r="L17" s="111">
        <f t="shared" si="0"/>
        <v>3</v>
      </c>
      <c r="M17" s="111">
        <f t="shared" si="1"/>
        <v>20</v>
      </c>
      <c r="O17" s="111">
        <f>SUM(K17)</f>
        <v>17</v>
      </c>
      <c r="P17" s="111">
        <f>SUM(L17)</f>
        <v>3</v>
      </c>
    </row>
    <row r="18" spans="1:13" s="34" customFormat="1" ht="34.5" customHeight="1">
      <c r="A18" s="112" t="s">
        <v>97</v>
      </c>
      <c r="B18" s="17" t="s">
        <v>6</v>
      </c>
      <c r="C18" s="18" t="s">
        <v>17</v>
      </c>
      <c r="D18" s="119">
        <f>SUM('[1]1o Kard'!D18+'[1]2o Kard'!D18+'[1]3o Kard'!D18+'[1]4o Kard'!D18+'[1]5o Kard'!D18+'[1]Esperino'!D18+'[1]Mousiko'!D18+'[1]Itea'!D18+'[1]Magoula'!D18+'[1]Mataraga'!D18+'[1]Mitropoli'!D18+'[1]Kedrou'!D18+'[1]Leontariou'!D18+'[1]Mouzakiou'!D18+'[1]Palama'!D18+'[1]Proastiou'!D18+'[1]Sofades'!D18+'[1]Fanari'!D18+'[1]-'!D18)</f>
        <v>37</v>
      </c>
      <c r="E18" s="119">
        <f>SUM('[1]1o Kard'!E18+'[1]2o Kard'!E18+'[1]3o Kard'!E18+'[1]4o Kard'!E18+'[1]5o Kard'!E18+'[1]Esperino'!E18+'[1]Mousiko'!E18+'[1]Itea'!E18+'[1]Magoula'!E18+'[1]Mataraga'!E18+'[1]Mitropoli'!E18+'[1]Kedrou'!E18+'[1]Leontariou'!E18+'[1]Mouzakiou'!E18+'[1]Palama'!E18+'[1]Proastiou'!E18+'[1]Sofades'!E18+'[1]Fanari'!E18+'[1]-'!E18)</f>
        <v>6</v>
      </c>
      <c r="F18" s="119">
        <f>SUM('[1]1o Kard'!F18+'[1]2o Kard'!F18+'[1]3o Kard'!F18+'[1]4o Kard'!F18+'[1]5o Kard'!F18+'[1]Esperino'!F18+'[1]Mousiko'!F18+'[1]Itea'!F18+'[1]Magoula'!F18+'[1]Mataraga'!F18+'[1]Mitropoli'!F18+'[1]Kedrou'!F18+'[1]Leontariou'!F18+'[1]Mouzakiou'!F18+'[1]Palama'!F18+'[1]Proastiou'!F18+'[1]Sofades'!F18+'[1]Fanari'!F18+'[1]-'!F18)</f>
        <v>12</v>
      </c>
      <c r="G18" s="128"/>
      <c r="H18" s="128"/>
      <c r="I18" s="128"/>
      <c r="J18" s="128"/>
      <c r="K18" s="111">
        <f t="shared" si="0"/>
        <v>6</v>
      </c>
      <c r="L18" s="111">
        <f t="shared" si="0"/>
        <v>12</v>
      </c>
      <c r="M18" s="111">
        <f t="shared" si="1"/>
        <v>18</v>
      </c>
    </row>
    <row r="19" spans="1:16" s="34" customFormat="1" ht="25.5" customHeight="1">
      <c r="A19" s="112" t="s">
        <v>96</v>
      </c>
      <c r="B19" s="17" t="s">
        <v>6</v>
      </c>
      <c r="C19" s="18" t="s">
        <v>17</v>
      </c>
      <c r="D19" s="119">
        <f>SUM('[1]1o Kard'!D19+'[1]2o Kard'!D19+'[1]3o Kard'!D19+'[1]4o Kard'!D19+'[1]5o Kard'!D19+'[1]Esperino'!D19+'[1]Mousiko'!D19+'[1]Itea'!D19+'[1]Magoula'!D19+'[1]Mataraga'!D19+'[1]Mitropoli'!D19+'[1]Kedrou'!D19+'[1]Leontariou'!D19+'[1]Mouzakiou'!D19+'[1]Palama'!D19+'[1]Proastiou'!D19+'[1]Sofades'!D19+'[1]Fanari'!D19+'[1]-'!D19)</f>
        <v>37</v>
      </c>
      <c r="E19" s="119">
        <f>SUM('[1]1o Kard'!E19+'[1]2o Kard'!E19+'[1]3o Kard'!E19+'[1]4o Kard'!E19+'[1]5o Kard'!E19+'[1]Esperino'!E19+'[1]Mousiko'!E19+'[1]Itea'!E19+'[1]Magoula'!E19+'[1]Mataraga'!E19+'[1]Mitropoli'!E19+'[1]Kedrou'!E19+'[1]Leontariou'!E19+'[1]Mouzakiou'!E19+'[1]Palama'!E19+'[1]Proastiou'!E19+'[1]Sofades'!E19+'[1]Fanari'!E19+'[1]-'!E19)</f>
        <v>6</v>
      </c>
      <c r="F19" s="119">
        <f>SUM('[1]1o Kard'!F19+'[1]2o Kard'!F19+'[1]3o Kard'!F19+'[1]4o Kard'!F19+'[1]5o Kard'!F19+'[1]Esperino'!F19+'[1]Mousiko'!F19+'[1]Itea'!F19+'[1]Magoula'!F19+'[1]Mataraga'!F19+'[1]Mitropoli'!F19+'[1]Kedrou'!F19+'[1]Leontariou'!F19+'[1]Mouzakiou'!F19+'[1]Palama'!F19+'[1]Proastiou'!F19+'[1]Sofades'!F19+'[1]Fanari'!F19+'[1]-'!F19)</f>
        <v>10</v>
      </c>
      <c r="G19" s="128"/>
      <c r="H19" s="128"/>
      <c r="I19" s="128"/>
      <c r="J19" s="128"/>
      <c r="K19" s="111">
        <f t="shared" si="0"/>
        <v>6</v>
      </c>
      <c r="L19" s="111">
        <f t="shared" si="0"/>
        <v>10</v>
      </c>
      <c r="M19" s="111">
        <f t="shared" si="1"/>
        <v>16</v>
      </c>
      <c r="O19" s="34">
        <f>SUM(K18:K19)</f>
        <v>12</v>
      </c>
      <c r="P19" s="34">
        <f>SUM(L18:L19)</f>
        <v>22</v>
      </c>
    </row>
    <row r="20" spans="1:13" s="34" customFormat="1" ht="37.5" customHeight="1">
      <c r="A20" s="125" t="s">
        <v>88</v>
      </c>
      <c r="B20" s="21" t="s">
        <v>8</v>
      </c>
      <c r="C20" s="22" t="s">
        <v>7</v>
      </c>
      <c r="D20" s="119">
        <f>SUM('[1]1o Kard'!D20+'[1]2o Kard'!D20+'[1]3o Kard'!D20+'[1]4o Kard'!D20+'[1]5o Kard'!D20+'[1]Esperino'!D20+'[1]Mousiko'!D20+'[1]Itea'!D20+'[1]Magoula'!D20+'[1]Mataraga'!D20+'[1]Mitropoli'!D20+'[1]Kedrou'!D20+'[1]Leontariou'!D20+'[1]Mouzakiou'!D20+'[1]Palama'!D20+'[1]Proastiou'!D20+'[1]Sofades'!D20+'[1]Fanari'!D20+'[1]-'!D20)</f>
        <v>43</v>
      </c>
      <c r="E20" s="128"/>
      <c r="F20" s="128"/>
      <c r="G20" s="119">
        <f>SUM('[1]1o Kard'!G20+'[1]2o Kard'!G20+'[1]3o Kard'!G20+'[1]4o Kard'!G20+'[1]5o Kard'!G20+'[1]Esperino'!G20+'[1]Mousiko'!G20+'[1]Itea'!G20+'[1]Magoula'!G20+'[1]Mataraga'!G20+'[1]Mitropoli'!G20+'[1]Kedrou'!G20+'[1]Leontariou'!G20+'[1]Mouzakiou'!G20+'[1]Palama'!G20+'[1]Proastiou'!G20+'[1]Sofades'!G20+'[1]Fanari'!G20+'[1]-'!G20)</f>
        <v>31</v>
      </c>
      <c r="H20" s="119">
        <f>SUM('[1]1o Kard'!H20+'[1]2o Kard'!H20+'[1]3o Kard'!H20+'[1]4o Kard'!H20+'[1]5o Kard'!H20+'[1]Esperino'!H20+'[1]Mousiko'!H20+'[1]Itea'!H20+'[1]Magoula'!H20+'[1]Mataraga'!H20+'[1]Mitropoli'!H20+'[1]Kedrou'!H20+'[1]Leontariou'!H20+'[1]Mouzakiou'!H20+'[1]Palama'!H20+'[1]Proastiou'!H20+'[1]Sofades'!H20+'[1]Fanari'!H20+'[1]-'!H20)</f>
        <v>10</v>
      </c>
      <c r="I20" s="128"/>
      <c r="J20" s="128"/>
      <c r="K20" s="111">
        <f>SUM(G20)</f>
        <v>31</v>
      </c>
      <c r="L20" s="111">
        <f>SUM(H20)</f>
        <v>10</v>
      </c>
      <c r="M20" s="111">
        <f t="shared" si="1"/>
        <v>41</v>
      </c>
    </row>
    <row r="21" spans="1:13" s="34" customFormat="1" ht="25.5" customHeight="1">
      <c r="A21" s="110" t="s">
        <v>89</v>
      </c>
      <c r="B21" s="21" t="s">
        <v>8</v>
      </c>
      <c r="C21" s="22" t="s">
        <v>7</v>
      </c>
      <c r="D21" s="119">
        <f>SUM('[1]1o Kard'!D21+'[1]2o Kard'!D21+'[1]3o Kard'!D21+'[1]4o Kard'!D21+'[1]5o Kard'!D21+'[1]Esperino'!D21+'[1]Mousiko'!D21+'[1]Itea'!D21+'[1]Magoula'!D21+'[1]Mataraga'!D21+'[1]Mitropoli'!D21+'[1]Kedrou'!D21+'[1]Leontariou'!D21+'[1]Mouzakiou'!D21+'[1]Palama'!D21+'[1]Proastiou'!D21+'[1]Sofades'!D21+'[1]Fanari'!D21+'[1]-'!D21)</f>
        <v>43</v>
      </c>
      <c r="E21" s="128"/>
      <c r="F21" s="128"/>
      <c r="G21" s="119">
        <f>SUM('[1]1o Kard'!G21+'[1]2o Kard'!G21+'[1]3o Kard'!G21+'[1]4o Kard'!G21+'[1]5o Kard'!G21+'[1]Esperino'!G21+'[1]Mousiko'!G21+'[1]Itea'!G21+'[1]Magoula'!G21+'[1]Mataraga'!G21+'[1]Mitropoli'!G21+'[1]Kedrou'!G21+'[1]Leontariou'!G21+'[1]Mouzakiou'!G21+'[1]Palama'!G21+'[1]Proastiou'!G21+'[1]Sofades'!G21+'[1]Fanari'!G21+'[1]-'!G21)</f>
        <v>17</v>
      </c>
      <c r="H21" s="119">
        <f>SUM('[1]1o Kard'!H21+'[1]2o Kard'!H21+'[1]3o Kard'!H21+'[1]4o Kard'!H21+'[1]5o Kard'!H21+'[1]Esperino'!H21+'[1]Mousiko'!H21+'[1]Itea'!H21+'[1]Magoula'!H21+'[1]Mataraga'!H21+'[1]Mitropoli'!H21+'[1]Kedrou'!H21+'[1]Leontariou'!H21+'[1]Mouzakiou'!H21+'[1]Palama'!H21+'[1]Proastiou'!H21+'[1]Sofades'!H21+'[1]Fanari'!H21+'[1]-'!H21)</f>
        <v>10</v>
      </c>
      <c r="I21" s="128"/>
      <c r="J21" s="128"/>
      <c r="K21" s="111">
        <f aca="true" t="shared" si="2" ref="K21:L30">SUM(G21)</f>
        <v>17</v>
      </c>
      <c r="L21" s="111">
        <f t="shared" si="2"/>
        <v>10</v>
      </c>
      <c r="M21" s="111">
        <f t="shared" si="1"/>
        <v>27</v>
      </c>
    </row>
    <row r="22" spans="1:16" ht="25.5" customHeight="1">
      <c r="A22" s="112" t="s">
        <v>90</v>
      </c>
      <c r="B22" s="21" t="s">
        <v>8</v>
      </c>
      <c r="C22" s="23" t="s">
        <v>7</v>
      </c>
      <c r="D22" s="119">
        <f>SUM('[1]1o Kard'!D22+'[1]2o Kard'!D22+'[1]3o Kard'!D22+'[1]4o Kard'!D22+'[1]5o Kard'!D22+'[1]Esperino'!D22+'[1]Mousiko'!D22+'[1]Itea'!D22+'[1]Magoula'!D22+'[1]Mataraga'!D22+'[1]Mitropoli'!D22+'[1]Kedrou'!D22+'[1]Leontariou'!D22+'[1]Mouzakiou'!D22+'[1]Palama'!D22+'[1]Proastiou'!D22+'[1]Sofades'!D22+'[1]Fanari'!D22+'[1]-'!D22)</f>
        <v>43</v>
      </c>
      <c r="E22" s="128"/>
      <c r="F22" s="128"/>
      <c r="G22" s="119">
        <f>SUM('[1]1o Kard'!G22+'[1]2o Kard'!G22+'[1]3o Kard'!G22+'[1]4o Kard'!G22+'[1]5o Kard'!G22+'[1]Esperino'!G22+'[1]Mousiko'!G22+'[1]Itea'!G22+'[1]Magoula'!G22+'[1]Mataraga'!G22+'[1]Mitropoli'!G22+'[1]Kedrou'!G22+'[1]Leontariou'!G22+'[1]Mouzakiou'!G22+'[1]Palama'!G22+'[1]Proastiou'!G22+'[1]Sofades'!G22+'[1]Fanari'!G22+'[1]-'!G22)</f>
        <v>4</v>
      </c>
      <c r="H22" s="119">
        <f>SUM('[1]1o Kard'!H22+'[1]2o Kard'!H22+'[1]3o Kard'!H22+'[1]4o Kard'!H22+'[1]5o Kard'!H22+'[1]Esperino'!H22+'[1]Mousiko'!H22+'[1]Itea'!H22+'[1]Magoula'!H22+'[1]Mataraga'!H22+'[1]Mitropoli'!H22+'[1]Kedrou'!H22+'[1]Leontariou'!H22+'[1]Mouzakiou'!H22+'[1]Palama'!H22+'[1]Proastiou'!H22+'[1]Sofades'!H22+'[1]Fanari'!H22+'[1]-'!H22)</f>
        <v>17</v>
      </c>
      <c r="I22" s="128"/>
      <c r="J22" s="128"/>
      <c r="K22" s="111">
        <f t="shared" si="2"/>
        <v>4</v>
      </c>
      <c r="L22" s="111">
        <f t="shared" si="2"/>
        <v>17</v>
      </c>
      <c r="M22" s="111">
        <f t="shared" si="1"/>
        <v>21</v>
      </c>
      <c r="O22" s="1">
        <f>SUM(K20:K22)</f>
        <v>52</v>
      </c>
      <c r="P22" s="1">
        <f>SUM(L20:L22)</f>
        <v>37</v>
      </c>
    </row>
    <row r="23" spans="1:13" ht="25.5" customHeight="1">
      <c r="A23" s="112" t="s">
        <v>92</v>
      </c>
      <c r="B23" s="21" t="s">
        <v>8</v>
      </c>
      <c r="C23" s="23" t="s">
        <v>12</v>
      </c>
      <c r="D23" s="119">
        <f>SUM('[1]1o Kard'!D23+'[1]2o Kard'!D23+'[1]3o Kard'!D23+'[1]4o Kard'!D23+'[1]5o Kard'!D23+'[1]Esperino'!D23+'[1]Mousiko'!D23+'[1]Itea'!D23+'[1]Magoula'!D23+'[1]Mataraga'!D23+'[1]Mitropoli'!D23+'[1]Kedrou'!D23+'[1]Leontariou'!D23+'[1]Mouzakiou'!D23+'[1]Palama'!D23+'[1]Proastiou'!D23+'[1]Sofades'!D23+'[1]Fanari'!D23+'[1]-'!D23)</f>
        <v>40</v>
      </c>
      <c r="E23" s="128"/>
      <c r="F23" s="128"/>
      <c r="G23" s="119">
        <f>SUM('[1]1o Kard'!G23+'[1]2o Kard'!G23+'[1]3o Kard'!G23+'[1]4o Kard'!G23+'[1]5o Kard'!G23+'[1]Esperino'!G23+'[1]Mousiko'!G23+'[1]Itea'!G23+'[1]Magoula'!G23+'[1]Mataraga'!G23+'[1]Mitropoli'!G23+'[1]Kedrou'!G23+'[1]Leontariou'!G23+'[1]Mouzakiou'!G23+'[1]Palama'!G23+'[1]Proastiou'!G23+'[1]Sofades'!G23+'[1]Fanari'!G23+'[1]-'!G23)</f>
        <v>6</v>
      </c>
      <c r="H23" s="119">
        <f>SUM('[1]1o Kard'!H23+'[1]2o Kard'!H23+'[1]3o Kard'!H23+'[1]4o Kard'!H23+'[1]5o Kard'!H23+'[1]Esperino'!H23+'[1]Mousiko'!H23+'[1]Itea'!H23+'[1]Magoula'!H23+'[1]Mataraga'!H23+'[1]Mitropoli'!H23+'[1]Kedrou'!H23+'[1]Leontariou'!H23+'[1]Mouzakiou'!H23+'[1]Palama'!H23+'[1]Proastiou'!H23+'[1]Sofades'!H23+'[1]Fanari'!H23+'[1]-'!H23)</f>
        <v>12</v>
      </c>
      <c r="I23" s="128"/>
      <c r="J23" s="128"/>
      <c r="K23" s="111">
        <f t="shared" si="2"/>
        <v>6</v>
      </c>
      <c r="L23" s="111">
        <f t="shared" si="2"/>
        <v>12</v>
      </c>
      <c r="M23" s="111">
        <f t="shared" si="1"/>
        <v>18</v>
      </c>
    </row>
    <row r="24" spans="1:13" ht="25.5" customHeight="1">
      <c r="A24" s="110" t="s">
        <v>121</v>
      </c>
      <c r="B24" s="21" t="s">
        <v>8</v>
      </c>
      <c r="C24" s="23" t="s">
        <v>12</v>
      </c>
      <c r="D24" s="119">
        <f>SUM('[1]1o Kard'!D24+'[1]2o Kard'!D24+'[1]3o Kard'!D24+'[1]4o Kard'!D24+'[1]5o Kard'!D24+'[1]Esperino'!D24+'[1]Mousiko'!D24+'[1]Itea'!D24+'[1]Magoula'!D24+'[1]Mataraga'!D24+'[1]Mitropoli'!D24+'[1]Kedrou'!D24+'[1]Leontariou'!D24+'[1]Mouzakiou'!D24+'[1]Palama'!D24+'[1]Proastiou'!D24+'[1]Sofades'!D24+'[1]Fanari'!D24+'[1]-'!D24)</f>
        <v>40</v>
      </c>
      <c r="E24" s="128"/>
      <c r="F24" s="128"/>
      <c r="G24" s="119">
        <f>SUM('[1]1o Kard'!G24+'[1]2o Kard'!G24+'[1]3o Kard'!G24+'[1]4o Kard'!G24+'[1]5o Kard'!G24+'[1]Esperino'!G24+'[1]Mousiko'!G24+'[1]Itea'!G24+'[1]Magoula'!G24+'[1]Mataraga'!G24+'[1]Mitropoli'!G24+'[1]Kedrou'!G24+'[1]Leontariou'!G24+'[1]Mouzakiou'!G24+'[1]Palama'!G24+'[1]Proastiou'!G24+'[1]Sofades'!G24+'[1]Fanari'!G24+'[1]-'!G24)</f>
        <v>9</v>
      </c>
      <c r="H24" s="119">
        <f>SUM('[1]1o Kard'!H24+'[1]2o Kard'!H24+'[1]3o Kard'!H24+'[1]4o Kard'!H24+'[1]5o Kard'!H24+'[1]Esperino'!H24+'[1]Mousiko'!H24+'[1]Itea'!H24+'[1]Magoula'!H24+'[1]Mataraga'!H24+'[1]Mitropoli'!H24+'[1]Kedrou'!H24+'[1]Leontariou'!H24+'[1]Mouzakiou'!H24+'[1]Palama'!H24+'[1]Proastiou'!H24+'[1]Sofades'!H24+'[1]Fanari'!H24+'[1]-'!H24)</f>
        <v>5</v>
      </c>
      <c r="I24" s="128"/>
      <c r="J24" s="128"/>
      <c r="K24" s="111">
        <f t="shared" si="2"/>
        <v>9</v>
      </c>
      <c r="L24" s="111">
        <f t="shared" si="2"/>
        <v>5</v>
      </c>
      <c r="M24" s="111">
        <f t="shared" si="1"/>
        <v>14</v>
      </c>
    </row>
    <row r="25" spans="1:16" ht="25.5" customHeight="1">
      <c r="A25" s="110" t="s">
        <v>122</v>
      </c>
      <c r="B25" s="21" t="s">
        <v>8</v>
      </c>
      <c r="C25" s="23" t="s">
        <v>12</v>
      </c>
      <c r="D25" s="119">
        <f>SUM('[1]1o Kard'!D25+'[1]2o Kard'!D25+'[1]3o Kard'!D25+'[1]4o Kard'!D25+'[1]5o Kard'!D25+'[1]Esperino'!D25+'[1]Mousiko'!D25+'[1]Itea'!D25+'[1]Magoula'!D25+'[1]Mataraga'!D25+'[1]Mitropoli'!D25+'[1]Kedrou'!D25+'[1]Leontariou'!D25+'[1]Mouzakiou'!D25+'[1]Palama'!D25+'[1]Proastiou'!D25+'[1]Sofades'!D25+'[1]Fanari'!D25+'[1]-'!D25)</f>
        <v>40</v>
      </c>
      <c r="E25" s="128"/>
      <c r="F25" s="128"/>
      <c r="G25" s="119">
        <f>SUM('[1]1o Kard'!G25+'[1]2o Kard'!G25+'[1]3o Kard'!G25+'[1]4o Kard'!G25+'[1]5o Kard'!G25+'[1]Esperino'!G25+'[1]Mousiko'!G25+'[1]Itea'!G25+'[1]Magoula'!G25+'[1]Mataraga'!G25+'[1]Mitropoli'!G25+'[1]Kedrou'!G25+'[1]Leontariou'!G25+'[1]Mouzakiou'!G25+'[1]Palama'!G25+'[1]Proastiou'!G25+'[1]Sofades'!G25+'[1]Fanari'!G25+'[1]-'!G25)</f>
        <v>13</v>
      </c>
      <c r="H25" s="119">
        <f>SUM('[1]1o Kard'!H25+'[1]2o Kard'!H25+'[1]3o Kard'!H25+'[1]4o Kard'!H25+'[1]5o Kard'!H25+'[1]Esperino'!H25+'[1]Mousiko'!H25+'[1]Itea'!H25+'[1]Magoula'!H25+'[1]Mataraga'!H25+'[1]Mitropoli'!H25+'[1]Kedrou'!H25+'[1]Leontariou'!H25+'[1]Mouzakiou'!H25+'[1]Palama'!H25+'[1]Proastiou'!H25+'[1]Sofades'!H25+'[1]Fanari'!H25+'[1]-'!H25)</f>
        <v>2</v>
      </c>
      <c r="I25" s="128"/>
      <c r="J25" s="128"/>
      <c r="K25" s="111">
        <f t="shared" si="2"/>
        <v>13</v>
      </c>
      <c r="L25" s="111">
        <f t="shared" si="2"/>
        <v>2</v>
      </c>
      <c r="M25" s="111">
        <f t="shared" si="1"/>
        <v>15</v>
      </c>
      <c r="O25" s="1">
        <f>SUM(K23:K25)</f>
        <v>28</v>
      </c>
      <c r="P25" s="1">
        <f>SUM(L23:L25)</f>
        <v>19</v>
      </c>
    </row>
    <row r="26" spans="1:13" ht="25.5" customHeight="1">
      <c r="A26" s="112" t="s">
        <v>93</v>
      </c>
      <c r="B26" s="21" t="s">
        <v>8</v>
      </c>
      <c r="C26" s="23" t="s">
        <v>16</v>
      </c>
      <c r="D26" s="119">
        <f>SUM('[1]1o Kard'!D26+'[1]2o Kard'!D26+'[1]3o Kard'!D26+'[1]4o Kard'!D26+'[1]5o Kard'!D26+'[1]Esperino'!D26+'[1]Mousiko'!D26+'[1]Itea'!D26+'[1]Magoula'!D26+'[1]Mataraga'!D26+'[1]Mitropoli'!D26+'[1]Kedrou'!D26+'[1]Leontariou'!D26+'[1]Mouzakiou'!D26+'[1]Palama'!D26+'[1]Proastiou'!D26+'[1]Sofades'!D26+'[1]Fanari'!D26+'[1]-'!D26)</f>
        <v>18</v>
      </c>
      <c r="E26" s="128"/>
      <c r="F26" s="128"/>
      <c r="G26" s="119">
        <f>SUM('[1]1o Kard'!G26+'[1]2o Kard'!G26+'[1]3o Kard'!G26+'[1]4o Kard'!G26+'[1]5o Kard'!G26+'[1]Esperino'!G26+'[1]Mousiko'!G26+'[1]Itea'!G26+'[1]Magoula'!G26+'[1]Mataraga'!G26+'[1]Mitropoli'!G26+'[1]Kedrou'!G26+'[1]Leontariou'!G26+'[1]Mouzakiou'!G26+'[1]Palama'!G26+'[1]Proastiou'!G26+'[1]Sofades'!G26+'[1]Fanari'!G26+'[1]-'!G26)</f>
        <v>13</v>
      </c>
      <c r="H26" s="119">
        <f>SUM('[1]1o Kard'!H26+'[1]2o Kard'!H26+'[1]3o Kard'!H26+'[1]4o Kard'!H26+'[1]5o Kard'!H26+'[1]Esperino'!H26+'[1]Mousiko'!H26+'[1]Itea'!H26+'[1]Magoula'!H26+'[1]Mataraga'!H26+'[1]Mitropoli'!H26+'[1]Kedrou'!H26+'[1]Leontariou'!H26+'[1]Mouzakiou'!H26+'[1]Palama'!H26+'[1]Proastiou'!H26+'[1]Sofades'!H26+'[1]Fanari'!H26+'[1]-'!H26)</f>
        <v>0</v>
      </c>
      <c r="I26" s="128"/>
      <c r="J26" s="128"/>
      <c r="K26" s="111">
        <f t="shared" si="2"/>
        <v>13</v>
      </c>
      <c r="L26" s="111">
        <f t="shared" si="2"/>
        <v>0</v>
      </c>
      <c r="M26" s="111">
        <f t="shared" si="1"/>
        <v>13</v>
      </c>
    </row>
    <row r="27" spans="1:13" ht="25.5" customHeight="1">
      <c r="A27" s="110" t="s">
        <v>123</v>
      </c>
      <c r="B27" s="21" t="s">
        <v>8</v>
      </c>
      <c r="C27" s="23" t="s">
        <v>16</v>
      </c>
      <c r="D27" s="119">
        <f>SUM('[1]1o Kard'!D27+'[1]2o Kard'!D27+'[1]3o Kard'!D27+'[1]4o Kard'!D27+'[1]5o Kard'!D27+'[1]Esperino'!D27+'[1]Mousiko'!D27+'[1]Itea'!D27+'[1]Magoula'!D27+'[1]Mataraga'!D27+'[1]Mitropoli'!D27+'[1]Kedrou'!D27+'[1]Leontariou'!D27+'[1]Mouzakiou'!D27+'[1]Palama'!D27+'[1]Proastiou'!D27+'[1]Sofades'!D27+'[1]Fanari'!D27+'[1]-'!D27)</f>
        <v>18</v>
      </c>
      <c r="E27" s="128"/>
      <c r="F27" s="128"/>
      <c r="G27" s="119">
        <f>SUM('[1]1o Kard'!G27+'[1]2o Kard'!G27+'[1]3o Kard'!G27+'[1]4o Kard'!G27+'[1]5o Kard'!G27+'[1]Esperino'!G27+'[1]Mousiko'!G27+'[1]Itea'!G27+'[1]Magoula'!G27+'[1]Mataraga'!G27+'[1]Mitropoli'!G27+'[1]Kedrou'!G27+'[1]Leontariou'!G27+'[1]Mouzakiou'!G27+'[1]Palama'!G27+'[1]Proastiou'!G27+'[1]Sofades'!G27+'[1]Fanari'!G27+'[1]-'!G27)</f>
        <v>12</v>
      </c>
      <c r="H27" s="119">
        <f>SUM('[1]1o Kard'!H27+'[1]2o Kard'!H27+'[1]3o Kard'!H27+'[1]4o Kard'!H27+'[1]5o Kard'!H27+'[1]Esperino'!H27+'[1]Mousiko'!H27+'[1]Itea'!H27+'[1]Magoula'!H27+'[1]Mataraga'!H27+'[1]Mitropoli'!H27+'[1]Kedrou'!H27+'[1]Leontariou'!H27+'[1]Mouzakiou'!H27+'[1]Palama'!H27+'[1]Proastiou'!H27+'[1]Sofades'!H27+'[1]Fanari'!H27+'[1]-'!H27)</f>
        <v>3</v>
      </c>
      <c r="I27" s="128"/>
      <c r="J27" s="128"/>
      <c r="K27" s="111">
        <f t="shared" si="2"/>
        <v>12</v>
      </c>
      <c r="L27" s="111">
        <f t="shared" si="2"/>
        <v>3</v>
      </c>
      <c r="M27" s="111">
        <f t="shared" si="1"/>
        <v>15</v>
      </c>
    </row>
    <row r="28" spans="1:17" ht="25.5" customHeight="1">
      <c r="A28" s="126" t="s">
        <v>124</v>
      </c>
      <c r="B28" s="21" t="s">
        <v>8</v>
      </c>
      <c r="C28" s="23" t="s">
        <v>16</v>
      </c>
      <c r="D28" s="119">
        <f>SUM('[1]1o Kard'!D28+'[1]2o Kard'!D28+'[1]3o Kard'!D28+'[1]4o Kard'!D28+'[1]5o Kard'!D28+'[1]Esperino'!D28+'[1]Mousiko'!D28+'[1]Itea'!D28+'[1]Magoula'!D28+'[1]Mataraga'!D28+'[1]Mitropoli'!D28+'[1]Kedrou'!D28+'[1]Leontariou'!D28+'[1]Mouzakiou'!D28+'[1]Palama'!D28+'[1]Proastiou'!D28+'[1]Sofades'!D28+'[1]Fanari'!D28+'[1]-'!D28)</f>
        <v>18</v>
      </c>
      <c r="E28" s="128"/>
      <c r="F28" s="128"/>
      <c r="G28" s="119">
        <f>SUM('[1]1o Kard'!G28+'[1]2o Kard'!G28+'[1]3o Kard'!G28+'[1]4o Kard'!G28+'[1]5o Kard'!G28+'[1]Esperino'!G28+'[1]Mousiko'!G28+'[1]Itea'!G28+'[1]Magoula'!G28+'[1]Mataraga'!G28+'[1]Mitropoli'!G28+'[1]Kedrou'!G28+'[1]Leontariou'!G28+'[1]Mouzakiou'!G28+'[1]Palama'!G28+'[1]Proastiou'!G28+'[1]Sofades'!G28+'[1]Fanari'!G28+'[1]-'!G28)</f>
        <v>6</v>
      </c>
      <c r="H28" s="119">
        <f>SUM('[1]1o Kard'!H28+'[1]2o Kard'!H28+'[1]3o Kard'!H28+'[1]4o Kard'!H28+'[1]5o Kard'!H28+'[1]Esperino'!H28+'[1]Mousiko'!H28+'[1]Itea'!H28+'[1]Magoula'!H28+'[1]Mataraga'!H28+'[1]Mitropoli'!H28+'[1]Kedrou'!H28+'[1]Leontariou'!H28+'[1]Mouzakiou'!H28+'[1]Palama'!H28+'[1]Proastiou'!H28+'[1]Sofades'!H28+'[1]Fanari'!H28+'[1]-'!H28)</f>
        <v>1</v>
      </c>
      <c r="I28" s="128"/>
      <c r="J28" s="128"/>
      <c r="K28" s="111">
        <f t="shared" si="2"/>
        <v>6</v>
      </c>
      <c r="L28" s="111">
        <f t="shared" si="2"/>
        <v>1</v>
      </c>
      <c r="M28" s="111">
        <f t="shared" si="1"/>
        <v>7</v>
      </c>
      <c r="O28" s="1">
        <f>SUM(K26:K28)</f>
        <v>31</v>
      </c>
      <c r="P28" s="1">
        <f>SUM(L26:L28)</f>
        <v>4</v>
      </c>
      <c r="Q28" s="28"/>
    </row>
    <row r="29" spans="1:13" ht="25.5" customHeight="1">
      <c r="A29" s="112" t="s">
        <v>98</v>
      </c>
      <c r="B29" s="21" t="s">
        <v>8</v>
      </c>
      <c r="C29" s="23" t="s">
        <v>17</v>
      </c>
      <c r="D29" s="119">
        <f>SUM('[1]1o Kard'!D29+'[1]2o Kard'!D29+'[1]3o Kard'!D29+'[1]4o Kard'!D29+'[1]5o Kard'!D29+'[1]Esperino'!D29+'[1]Mousiko'!D29+'[1]Itea'!D29+'[1]Magoula'!D29+'[1]Mataraga'!D29+'[1]Mitropoli'!D29+'[1]Kedrou'!D29+'[1]Leontariou'!D29+'[1]Mouzakiou'!D29+'[1]Palama'!D29+'[1]Proastiou'!D29+'[1]Sofades'!D29+'[1]Fanari'!D29+'[1]-'!D29)</f>
        <v>14</v>
      </c>
      <c r="E29" s="128"/>
      <c r="F29" s="128"/>
      <c r="G29" s="119">
        <f>SUM('[1]1o Kard'!G29+'[1]2o Kard'!G29+'[1]3o Kard'!G29+'[1]4o Kard'!G29+'[1]5o Kard'!G29+'[1]Esperino'!G29+'[1]Mousiko'!G29+'[1]Itea'!G29+'[1]Magoula'!G29+'[1]Mataraga'!G29+'[1]Mitropoli'!G29+'[1]Kedrou'!G29+'[1]Leontariou'!G29+'[1]Mouzakiou'!G29+'[1]Palama'!G29+'[1]Proastiou'!G29+'[1]Sofades'!G29+'[1]Fanari'!G29+'[1]-'!G29)</f>
        <v>11</v>
      </c>
      <c r="H29" s="119">
        <f>SUM('[1]1o Kard'!H29+'[1]2o Kard'!H29+'[1]3o Kard'!H29+'[1]4o Kard'!H29+'[1]5o Kard'!H29+'[1]Esperino'!H29+'[1]Mousiko'!H29+'[1]Itea'!H29+'[1]Magoula'!H29+'[1]Mataraga'!H29+'[1]Mitropoli'!H29+'[1]Kedrou'!H29+'[1]Leontariou'!H29+'[1]Mouzakiou'!H29+'[1]Palama'!H29+'[1]Proastiou'!H29+'[1]Sofades'!H29+'[1]Fanari'!H29+'[1]-'!H29)</f>
        <v>0</v>
      </c>
      <c r="I29" s="128"/>
      <c r="J29" s="128"/>
      <c r="K29" s="111">
        <f t="shared" si="2"/>
        <v>11</v>
      </c>
      <c r="L29" s="111">
        <f t="shared" si="2"/>
        <v>0</v>
      </c>
      <c r="M29" s="111">
        <f t="shared" si="1"/>
        <v>11</v>
      </c>
    </row>
    <row r="30" spans="1:16" ht="37.5" customHeight="1">
      <c r="A30" s="112" t="s">
        <v>125</v>
      </c>
      <c r="B30" s="21" t="s">
        <v>8</v>
      </c>
      <c r="C30" s="23" t="s">
        <v>17</v>
      </c>
      <c r="D30" s="119">
        <f>SUM('[1]1o Kard'!D30+'[1]2o Kard'!D30+'[1]3o Kard'!D30+'[1]4o Kard'!D30+'[1]5o Kard'!D30+'[1]Esperino'!D30+'[1]Mousiko'!D30+'[1]Itea'!D30+'[1]Magoula'!D30+'[1]Mataraga'!D30+'[1]Mitropoli'!D30+'[1]Kedrou'!D30+'[1]Leontariou'!D30+'[1]Mouzakiou'!D30+'[1]Palama'!D30+'[1]Proastiou'!D30+'[1]Sofades'!D30+'[1]Fanari'!D30+'[1]-'!D30)</f>
        <v>14</v>
      </c>
      <c r="E30" s="128"/>
      <c r="F30" s="128"/>
      <c r="G30" s="119">
        <f>SUM('[1]1o Kard'!G30+'[1]2o Kard'!G30+'[1]3o Kard'!G30+'[1]4o Kard'!G30+'[1]5o Kard'!G30+'[1]Esperino'!G30+'[1]Mousiko'!G30+'[1]Itea'!G30+'[1]Magoula'!G30+'[1]Mataraga'!G30+'[1]Mitropoli'!G30+'[1]Kedrou'!G30+'[1]Leontariou'!G30+'[1]Mouzakiou'!G30+'[1]Palama'!G30+'[1]Proastiou'!G30+'[1]Sofades'!G30+'[1]Fanari'!G30+'[1]-'!G30)</f>
        <v>10</v>
      </c>
      <c r="H30" s="119">
        <f>SUM('[1]1o Kard'!H30+'[1]2o Kard'!H30+'[1]3o Kard'!H30+'[1]4o Kard'!H30+'[1]5o Kard'!H30+'[1]Esperino'!H30+'[1]Mousiko'!H30+'[1]Itea'!H30+'[1]Magoula'!H30+'[1]Mataraga'!H30+'[1]Mitropoli'!H30+'[1]Kedrou'!H30+'[1]Leontariou'!H30+'[1]Mouzakiou'!H30+'[1]Palama'!H30+'[1]Proastiou'!H30+'[1]Sofades'!H30+'[1]Fanari'!H30+'[1]-'!H30)</f>
        <v>2</v>
      </c>
      <c r="I30" s="128"/>
      <c r="J30" s="128"/>
      <c r="K30" s="111">
        <f t="shared" si="2"/>
        <v>10</v>
      </c>
      <c r="L30" s="111">
        <f t="shared" si="2"/>
        <v>2</v>
      </c>
      <c r="M30" s="111">
        <f t="shared" si="1"/>
        <v>12</v>
      </c>
      <c r="O30" s="1">
        <f>SUM(K29:K30)</f>
        <v>21</v>
      </c>
      <c r="P30" s="1">
        <f>SUM(L29:L30)</f>
        <v>2</v>
      </c>
    </row>
    <row r="31" spans="1:13" ht="25.5" customHeight="1">
      <c r="A31" s="110" t="s">
        <v>28</v>
      </c>
      <c r="B31" s="31" t="s">
        <v>13</v>
      </c>
      <c r="C31" s="32" t="s">
        <v>12</v>
      </c>
      <c r="D31" s="119">
        <f>SUM('[1]1o Kard'!D31+'[1]2o Kard'!D31+'[1]3o Kard'!D31+'[1]4o Kard'!D31+'[1]5o Kard'!D31+'[1]Esperino'!D31+'[1]Mousiko'!D31+'[1]Itea'!D31+'[1]Magoula'!D31+'[1]Mataraga'!D31+'[1]Mitropoli'!D31+'[1]Kedrou'!D31+'[1]Leontariou'!D31+'[1]Mouzakiou'!D31+'[1]Palama'!D31+'[1]Proastiou'!D31+'[1]Sofades'!D31+'[1]Fanari'!D31+'[1]-'!D31)</f>
        <v>40</v>
      </c>
      <c r="E31" s="128"/>
      <c r="F31" s="128"/>
      <c r="G31" s="128"/>
      <c r="H31" s="128"/>
      <c r="I31" s="119">
        <f>SUM('[1]1o Kard'!I31+'[1]2o Kard'!I31+'[1]3o Kard'!I30+'[1]4o Kard'!I31+'[1]5o Kard'!I31+'[1]Esperino'!I31+'[1]Mousiko'!I31+'[1]Itea'!I31+'[1]Magoula'!I31+'[1]Mataraga'!I31+'[1]Mitropoli'!I31+'[1]Kedrou'!I31+'[1]Leontariou'!I31+'[1]Mouzakiou'!I31+'[1]Palama'!I31+'[1]Proastiou'!I31+'[1]Sofades'!I31+'[1]Fanari'!I31+'[1]-'!I31)</f>
        <v>15</v>
      </c>
      <c r="J31" s="119">
        <f>SUM('[1]1o Kard'!J31+'[1]2o Kard'!J31+'[1]3o Kard'!J31+'[1]4o Kard'!J31+'[1]5o Kard'!J31+'[1]Esperino'!J31+'[1]Mousiko'!J31+'[1]Itea'!J31+'[1]Magoula'!J31+'[1]Mataraga'!J31+'[1]Mitropoli'!J31+'[1]Kedrou'!J31+'[1]Leontariou'!J31+'[1]Mouzakiou'!J31+'[1]Palama'!J31+'[1]Proastiou'!J31+'[1]Sofades'!J31+'[1]Fanari'!J31+'[1]-'!J31)</f>
        <v>5</v>
      </c>
      <c r="K31" s="111">
        <f>SUM(I31)</f>
        <v>15</v>
      </c>
      <c r="L31" s="111">
        <f>SUM(J31)</f>
        <v>5</v>
      </c>
      <c r="M31" s="111">
        <f t="shared" si="1"/>
        <v>20</v>
      </c>
    </row>
    <row r="32" spans="1:13" ht="33" customHeight="1">
      <c r="A32" s="112" t="s">
        <v>94</v>
      </c>
      <c r="B32" s="31" t="s">
        <v>13</v>
      </c>
      <c r="C32" s="32" t="s">
        <v>12</v>
      </c>
      <c r="D32" s="119">
        <f>SUM('[1]1o Kard'!D32+'[1]2o Kard'!D32+'[1]3o Kard'!D32+'[1]4o Kard'!D32+'[1]5o Kard'!D32+'[1]Esperino'!D32+'[1]Mousiko'!D32+'[1]Itea'!D32+'[1]Magoula'!D32+'[1]Mataraga'!D32+'[1]Mitropoli'!D32+'[1]Kedrou'!D32+'[1]Leontariou'!D32+'[1]Mouzakiou'!D32+'[1]Palama'!D32+'[1]Proastiou'!D32+'[1]Sofades'!D32+'[1]Fanari'!D32+'[1]-'!D32)</f>
        <v>40</v>
      </c>
      <c r="E32" s="128"/>
      <c r="F32" s="128"/>
      <c r="G32" s="128"/>
      <c r="H32" s="128"/>
      <c r="I32" s="119">
        <f>SUM('[1]1o Kard'!I32+'[1]2o Kard'!I32+'[1]3o Kard'!I31+'[1]4o Kard'!I32+'[1]5o Kard'!I32+'[1]Esperino'!I32+'[1]Mousiko'!I32+'[1]Itea'!I32+'[1]Magoula'!I32+'[1]Mataraga'!I32+'[1]Mitropoli'!I32+'[1]Kedrou'!I32+'[1]Leontariou'!I32+'[1]Mouzakiou'!I32+'[1]Palama'!I32+'[1]Proastiou'!I32+'[1]Sofades'!I32+'[1]Fanari'!I32+'[1]-'!I32)</f>
        <v>15</v>
      </c>
      <c r="J32" s="119">
        <f>SUM('[1]1o Kard'!J32+'[1]2o Kard'!J32+'[1]3o Kard'!J32+'[1]4o Kard'!J32+'[1]5o Kard'!J32+'[1]Esperino'!J32+'[1]Mousiko'!J32+'[1]Itea'!J32+'[1]Magoula'!J32+'[1]Mataraga'!J32+'[1]Mitropoli'!J32+'[1]Kedrou'!J32+'[1]Leontariou'!J32+'[1]Mouzakiou'!J32+'[1]Palama'!J32+'[1]Proastiou'!J32+'[1]Sofades'!J32+'[1]Fanari'!J32+'[1]-'!J32)</f>
        <v>5</v>
      </c>
      <c r="K32" s="111">
        <f aca="true" t="shared" si="3" ref="K32:L38">SUM(I32)</f>
        <v>15</v>
      </c>
      <c r="L32" s="111">
        <f t="shared" si="3"/>
        <v>5</v>
      </c>
      <c r="M32" s="111">
        <f t="shared" si="1"/>
        <v>20</v>
      </c>
    </row>
    <row r="33" spans="1:16" ht="25.5" customHeight="1">
      <c r="A33" s="112" t="s">
        <v>126</v>
      </c>
      <c r="B33" s="31" t="s">
        <v>13</v>
      </c>
      <c r="C33" s="32" t="s">
        <v>12</v>
      </c>
      <c r="D33" s="119">
        <f>SUM('[1]1o Kard'!D33+'[1]2o Kard'!D33+'[1]3o Kard'!D33+'[1]4o Kard'!D33+'[1]5o Kard'!D33+'[1]Esperino'!D33+'[1]Mousiko'!D33+'[1]Itea'!D33+'[1]Magoula'!D33+'[1]Mataraga'!D33+'[1]Mitropoli'!D33+'[1]Kedrou'!D33+'[1]Leontariou'!D33+'[1]Mouzakiou'!D33+'[1]Palama'!D33+'[1]Proastiou'!D33+'[1]Sofades'!D33+'[1]Fanari'!D33+'[1]-'!D33)</f>
        <v>40</v>
      </c>
      <c r="E33" s="128"/>
      <c r="F33" s="128"/>
      <c r="G33" s="128"/>
      <c r="H33" s="128"/>
      <c r="I33" s="119">
        <f>SUM('[1]1o Kard'!I33+'[1]2o Kard'!I33+'[1]3o Kard'!I33+'[1]4o Kard'!I33+'[1]5o Kard'!I33+'[1]Esperino'!I33+'[1]Mousiko'!I33+'[1]Itea'!I33+'[1]Magoula'!I33+'[1]Mataraga'!I33+'[1]Mitropoli'!I33+'[1]Kedrou'!I33+'[1]Leontariou'!I33+'[1]Mouzakiou'!I33+'[1]Palama'!I33+'[1]Proastiou'!I33+'[1]Sofades'!I33+'[1]Fanari'!I33+'[1]-'!I33)</f>
        <v>20</v>
      </c>
      <c r="J33" s="119">
        <f>SUM('[1]1o Kard'!J33+'[1]2o Kard'!J33+'[1]3o Kard'!J33+'[1]4o Kard'!J33+'[1]5o Kard'!J33+'[1]Esperino'!J33+'[1]Mousiko'!J33+'[1]Itea'!J33+'[1]Magoula'!J33+'[1]Mataraga'!J33+'[1]Mitropoli'!J33+'[1]Kedrou'!J33+'[1]Leontariou'!J33+'[1]Mouzakiou'!J33+'[1]Palama'!J33+'[1]Proastiou'!J33+'[1]Sofades'!J33+'[1]Fanari'!J33+'[1]-'!J33)</f>
        <v>6</v>
      </c>
      <c r="K33" s="111">
        <f t="shared" si="3"/>
        <v>20</v>
      </c>
      <c r="L33" s="111">
        <f t="shared" si="3"/>
        <v>6</v>
      </c>
      <c r="M33" s="111">
        <f t="shared" si="1"/>
        <v>26</v>
      </c>
      <c r="O33" s="1">
        <f>SUM(K31:K33)</f>
        <v>50</v>
      </c>
      <c r="P33" s="1">
        <f>SUM(L31:L33)</f>
        <v>16</v>
      </c>
    </row>
    <row r="34" spans="1:13" ht="25.5" customHeight="1">
      <c r="A34" s="112" t="s">
        <v>95</v>
      </c>
      <c r="B34" s="31" t="s">
        <v>13</v>
      </c>
      <c r="C34" s="32" t="s">
        <v>32</v>
      </c>
      <c r="D34" s="119">
        <f>SUM('[1]1o Kard'!D34+'[1]2o Kard'!D34+'[1]3o Kard'!D34+'[1]4o Kard'!D34+'[1]5o Kard'!D34+'[1]Esperino'!D34+'[1]Mousiko'!D34+'[1]Itea'!D34+'[1]Magoula'!D34+'[1]Mataraga'!D34+'[1]Mitropoli'!D34+'[1]Kedrou'!D34+'[1]Leontariou'!D34+'[1]Mouzakiou'!D34+'[1]Palama'!D34+'[1]Proastiou'!D34+'[1]Sofades'!D34+'[1]Fanari'!D34+'[1]-'!D34)</f>
        <v>1</v>
      </c>
      <c r="E34" s="128"/>
      <c r="F34" s="128"/>
      <c r="G34" s="128"/>
      <c r="H34" s="128"/>
      <c r="I34" s="119">
        <f>SUM('[1]1o Kard'!I34+'[1]2o Kard'!I34+'[1]3o Kard'!I34+'[1]4o Kard'!I34+'[1]5o Kard'!I34+'[1]Esperino'!I34+'[1]Mousiko'!I34+'[1]Itea'!I34+'[1]Magoula'!I34+'[1]Mataraga'!I34+'[1]Mitropoli'!I34+'[1]Kedrou'!I34+'[1]Leontariou'!I34+'[1]Mouzakiou'!I34+'[1]Palama'!I34+'[1]Proastiou'!I34+'[1]Sofades'!I34+'[1]Fanari'!I34+'[1]-'!I34)</f>
        <v>0</v>
      </c>
      <c r="J34" s="119">
        <f>SUM('[1]1o Kard'!J34+'[1]2o Kard'!J34+'[1]3o Kard'!J34+'[1]4o Kard'!J34+'[1]5o Kard'!J34+'[1]Esperino'!J34+'[1]Mousiko'!J34+'[1]Itea'!J34+'[1]Magoula'!J34+'[1]Mataraga'!J34+'[1]Mitropoli'!J34+'[1]Kedrou'!J34+'[1]Leontariou'!J34+'[1]Mouzakiou'!J34+'[1]Palama'!J34+'[1]Proastiou'!J34+'[1]Sofades'!J34+'[1]Fanari'!J34+'[1]-'!J34)</f>
        <v>1</v>
      </c>
      <c r="K34" s="111">
        <f t="shared" si="3"/>
        <v>0</v>
      </c>
      <c r="L34" s="111">
        <f t="shared" si="3"/>
        <v>1</v>
      </c>
      <c r="M34" s="111">
        <f t="shared" si="1"/>
        <v>1</v>
      </c>
    </row>
    <row r="35" spans="1:16" ht="33.75" customHeight="1">
      <c r="A35" s="110" t="s">
        <v>127</v>
      </c>
      <c r="B35" s="31" t="s">
        <v>13</v>
      </c>
      <c r="C35" s="32" t="s">
        <v>32</v>
      </c>
      <c r="D35" s="119">
        <f>SUM('[1]1o Kard'!D35+'[1]2o Kard'!D35+'[1]3o Kard'!D35+'[1]4o Kard'!D35+'[1]5o Kard'!D35+'[1]Esperino'!D35+'[1]Mousiko'!D35+'[1]Itea'!D35+'[1]Magoula'!D35+'[1]Mataraga'!D35+'[1]Mitropoli'!D35+'[1]Kedrou'!D35+'[1]Leontariou'!D35+'[1]Mouzakiou'!D35+'[1]Palama'!D35+'[1]Proastiou'!D35+'[1]Sofades'!D35+'[1]Fanari'!D35+'[1]-'!D35)</f>
        <v>1</v>
      </c>
      <c r="E35" s="128"/>
      <c r="F35" s="128"/>
      <c r="G35" s="128"/>
      <c r="H35" s="128"/>
      <c r="I35" s="119">
        <f>SUM('[1]1o Kard'!I35+'[1]2o Kard'!I35+'[1]3o Kard'!I35+'[1]4o Kard'!I35+'[1]5o Kard'!I35+'[1]Esperino'!I35+'[1]Mousiko'!I35+'[1]Itea'!I35+'[1]Magoula'!I35+'[1]Mataraga'!I35+'[1]Mitropoli'!I35+'[1]Kedrou'!I35+'[1]Leontariou'!I35+'[1]Mouzakiou'!I35+'[1]Palama'!I35+'[1]Proastiou'!I35+'[1]Sofades'!I35+'[1]Fanari'!I35+'[1]-'!I35)</f>
        <v>0</v>
      </c>
      <c r="J35" s="119">
        <f>SUM('[1]1o Kard'!J35+'[1]2o Kard'!J35+'[1]3o Kard'!J35+'[1]4o Kard'!J35+'[1]5o Kard'!J35+'[1]Esperino'!J35+'[1]Mousiko'!J35+'[1]Itea'!J35+'[1]Magoula'!J35+'[1]Mataraga'!J35+'[1]Mitropoli'!J35+'[1]Kedrou'!J35+'[1]Leontariou'!J35+'[1]Mouzakiou'!J35+'[1]Palama'!J35+'[1]Proastiou'!J35+'[1]Sofades'!J35+'[1]Fanari'!J35+'[1]-'!J35)</f>
        <v>1</v>
      </c>
      <c r="K35" s="111">
        <f t="shared" si="3"/>
        <v>0</v>
      </c>
      <c r="L35" s="111">
        <f t="shared" si="3"/>
        <v>1</v>
      </c>
      <c r="M35" s="111">
        <f t="shared" si="1"/>
        <v>1</v>
      </c>
      <c r="O35" s="1">
        <f>SUM(K34:K35)</f>
        <v>0</v>
      </c>
      <c r="P35" s="1">
        <f>SUM(L34:L35)</f>
        <v>2</v>
      </c>
    </row>
    <row r="36" spans="1:16" ht="33.75" customHeight="1">
      <c r="A36" s="110" t="s">
        <v>128</v>
      </c>
      <c r="B36" s="31" t="s">
        <v>13</v>
      </c>
      <c r="C36" s="32" t="s">
        <v>11</v>
      </c>
      <c r="D36" s="119">
        <f>SUM('[1]1o Kard'!D36+'[1]2o Kard'!D36+'[1]3o Kard'!D36+'[1]4o Kard'!D36+'[1]5o Kard'!D36+'[1]Esperino'!D36+'[1]Mousiko'!D36+'[1]Itea'!D36+'[1]Magoula'!D36+'[1]Mataraga'!D36+'[1]Mitropoli'!D36+'[1]Kedrou'!D36+'[1]Leontariou'!D36+'[1]Mouzakiou'!D36+'[1]Palama'!D36+'[1]Proastiou'!D36+'[1]Sofades'!D36+'[1]Fanari'!D36+'[1]-'!D36)</f>
        <v>42</v>
      </c>
      <c r="E36" s="128"/>
      <c r="F36" s="128"/>
      <c r="G36" s="128"/>
      <c r="H36" s="128"/>
      <c r="I36" s="119">
        <f>SUM('[1]1o Kard'!I36+'[1]2o Kard'!I36+'[1]3o Kard'!I36+'[1]4o Kard'!I36+'[1]5o Kard'!I36+'[1]Esperino'!I36+'[1]Mousiko'!I36+'[1]Itea'!I36+'[1]Magoula'!I36+'[1]Mataraga'!I36+'[1]Mitropoli'!I36+'[1]Kedrou'!I36+'[1]Leontariou'!I36+'[1]Mouzakiou'!I36+'[1]Palama'!I36+'[1]Proastiou'!I36+'[1]Sofades'!I36+'[1]Fanari'!I36+'[1]-'!I36)</f>
        <v>8</v>
      </c>
      <c r="J36" s="119">
        <f>SUM('[1]1o Kard'!J36+'[1]2o Kard'!J36+'[1]3o Kard'!J36+'[1]4o Kard'!J36+'[1]5o Kard'!J36+'[1]Esperino'!J36+'[1]Mousiko'!J36+'[1]Itea'!J36+'[1]Magoula'!J36+'[1]Mataraga'!J36+'[1]Mitropoli'!J36+'[1]Kedrou'!J36+'[1]Leontariou'!J36+'[1]Mouzakiou'!J36+'[1]Palama'!J36+'[1]Proastiou'!J36+'[1]Sofades'!J36+'[1]Fanari'!J36+'[1]-'!J36)</f>
        <v>9</v>
      </c>
      <c r="K36" s="111">
        <f t="shared" si="3"/>
        <v>8</v>
      </c>
      <c r="L36" s="111">
        <f t="shared" si="3"/>
        <v>9</v>
      </c>
      <c r="M36" s="111">
        <f t="shared" si="1"/>
        <v>17</v>
      </c>
      <c r="O36" s="1">
        <f>SUM(K36)</f>
        <v>8</v>
      </c>
      <c r="P36" s="1">
        <f>SUM(L36)</f>
        <v>9</v>
      </c>
    </row>
    <row r="37" spans="1:13" ht="32.25" customHeight="1">
      <c r="A37" s="126" t="s">
        <v>129</v>
      </c>
      <c r="B37" s="31" t="s">
        <v>13</v>
      </c>
      <c r="C37" s="32" t="s">
        <v>17</v>
      </c>
      <c r="D37" s="119">
        <f>SUM('[1]1o Kard'!D37+'[1]2o Kard'!D37+'[1]3o Kard'!D37+'[1]4o Kard'!D37+'[1]5o Kard'!D37+'[1]Esperino'!D37+'[1]Mousiko'!D37+'[1]Itea'!D37+'[1]Magoula'!D37+'[1]Mataraga'!D37+'[1]Mitropoli'!D37+'[1]Kedrou'!D37+'[1]Leontariou'!D37+'[1]Mouzakiou'!D37+'[1]Palama'!D37+'[1]Proastiou'!D37+'[1]Sofades'!D37+'[1]Fanari'!D37+'[1]-'!D37)</f>
        <v>14</v>
      </c>
      <c r="E37" s="128"/>
      <c r="F37" s="128"/>
      <c r="G37" s="128"/>
      <c r="H37" s="128"/>
      <c r="I37" s="119">
        <f>SUM('[1]1o Kard'!I37+'[1]2o Kard'!I37+'[1]3o Kard'!I37+'[1]4o Kard'!I37+'[1]5o Kard'!I37+'[1]Esperino'!I37+'[1]Mousiko'!I37+'[1]Itea'!I37+'[1]Magoula'!I37+'[1]Mataraga'!I37+'[1]Mitropoli'!I37+'[1]Kedrou'!I37+'[1]Leontariou'!I37+'[1]Mouzakiou'!I37+'[1]Palama'!I37+'[1]Proastiou'!I37+'[1]Sofades'!I37+'[1]Fanari'!I37+'[1]-'!I37)</f>
        <v>4</v>
      </c>
      <c r="J37" s="119">
        <f>SUM('[1]1o Kard'!J37+'[1]2o Kard'!J37+'[1]3o Kard'!J37+'[1]4o Kard'!J37+'[1]5o Kard'!J37+'[1]Esperino'!J37+'[1]Mousiko'!J37+'[1]Itea'!J37+'[1]Magoula'!J37+'[1]Mataraga'!J37+'[1]Mitropoli'!J37+'[1]Kedrou'!J37+'[1]Leontariou'!J37+'[1]Mouzakiou'!J37+'[1]Palama'!J37+'[1]Proastiou'!J37+'[1]Sofades'!J37+'[1]Fanari'!J37+'[1]-'!J37)</f>
        <v>0</v>
      </c>
      <c r="K37" s="111">
        <f t="shared" si="3"/>
        <v>4</v>
      </c>
      <c r="L37" s="111">
        <f t="shared" si="3"/>
        <v>0</v>
      </c>
      <c r="M37" s="111">
        <f t="shared" si="1"/>
        <v>4</v>
      </c>
    </row>
    <row r="38" spans="1:16" ht="25.5" customHeight="1" thickBot="1">
      <c r="A38" s="112" t="s">
        <v>130</v>
      </c>
      <c r="B38" s="31" t="s">
        <v>13</v>
      </c>
      <c r="C38" s="32" t="s">
        <v>17</v>
      </c>
      <c r="D38" s="119">
        <f>SUM('[1]1o Kard'!D38+'[1]2o Kard'!D38+'[1]3o Kard'!D38+'[1]4o Kard'!D38+'[1]5o Kard'!D38+'[1]Esperino'!D38+'[1]Mousiko'!D38+'[1]Itea'!D38+'[1]Magoula'!D38+'[1]Mataraga'!D38+'[1]Mitropoli'!D38+'[1]Kedrou'!D38+'[1]Leontariou'!D38+'[1]Mouzakiou'!D38+'[1]Palama'!D38+'[1]Proastiou'!D38+'[1]Sofades'!D38+'[1]Fanari'!D38+'[1]-'!D38)</f>
        <v>14</v>
      </c>
      <c r="E38" s="128"/>
      <c r="F38" s="128"/>
      <c r="G38" s="128"/>
      <c r="H38" s="128"/>
      <c r="I38" s="119">
        <f>SUM('[1]1o Kard'!I38+'[1]2o Kard'!I38+'[1]3o Kard'!I38+'[1]4o Kard'!I38+'[1]5o Kard'!I38+'[1]Esperino'!I38+'[1]Mousiko'!I38+'[1]Itea'!I38+'[1]Magoula'!I38+'[1]Mataraga'!I38+'[1]Mitropoli'!I38+'[1]Kedrou'!I38+'[1]Leontariou'!I38+'[1]Mouzakiou'!I38+'[1]Palama'!I38+'[1]Proastiou'!I38+'[1]Sofades'!I38+'[1]Fanari'!I38+'[1]-'!I38)</f>
        <v>7</v>
      </c>
      <c r="J38" s="119">
        <f>SUM('[1]1o Kard'!J38+'[1]2o Kard'!J38+'[1]3o Kard'!J38+'[1]4o Kard'!J38+'[1]5o Kard'!J38+'[1]Esperino'!J38+'[1]Mousiko'!J38+'[1]Itea'!J38+'[1]Magoula'!J38+'[1]Mataraga'!J38+'[1]Mitropoli'!J38+'[1]Kedrou'!J38+'[1]Leontariou'!J38+'[1]Mouzakiou'!J38+'[1]Palama'!J38+'[1]Proastiou'!J38+'[1]Sofades'!J38+'[1]Fanari'!J38+'[1]-'!J38)</f>
        <v>1</v>
      </c>
      <c r="K38" s="113">
        <f t="shared" si="3"/>
        <v>7</v>
      </c>
      <c r="L38" s="113">
        <f t="shared" si="3"/>
        <v>1</v>
      </c>
      <c r="M38" s="113">
        <f t="shared" si="1"/>
        <v>8</v>
      </c>
      <c r="O38" s="1">
        <f>SUM(K37:K38)</f>
        <v>11</v>
      </c>
      <c r="P38" s="1">
        <f>SUM(L37:L38)</f>
        <v>1</v>
      </c>
    </row>
    <row r="39" spans="1:14" ht="25.5" customHeight="1" thickBot="1">
      <c r="A39" s="183" t="s">
        <v>39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14">
        <f>SUM(K8:K38)</f>
        <v>362</v>
      </c>
      <c r="L39" s="114">
        <f>SUM(L8:L38)</f>
        <v>163</v>
      </c>
      <c r="M39" s="114">
        <f>SUM(M8:M38)</f>
        <v>525</v>
      </c>
      <c r="N39" s="33"/>
    </row>
    <row r="40" spans="1:13" ht="25.5" customHeight="1" thickBot="1">
      <c r="A40" s="151" t="s">
        <v>44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9"/>
      <c r="L40" s="169"/>
      <c r="M40" s="170"/>
    </row>
    <row r="41" spans="1:14" ht="25.5" customHeight="1" thickBot="1">
      <c r="A41" s="171" t="s">
        <v>45</v>
      </c>
      <c r="B41" s="172"/>
      <c r="C41" s="172"/>
      <c r="D41" s="172"/>
      <c r="E41" s="172"/>
      <c r="F41" s="172"/>
      <c r="G41" s="172"/>
      <c r="H41" s="172"/>
      <c r="I41" s="172"/>
      <c r="J41" s="173"/>
      <c r="K41" s="115">
        <f>SUM(K8:K19)</f>
        <v>161</v>
      </c>
      <c r="L41" s="115">
        <f>SUM(L8:L19)</f>
        <v>73</v>
      </c>
      <c r="M41" s="115">
        <f>SUM(M8:M19)</f>
        <v>234</v>
      </c>
      <c r="N41" s="33"/>
    </row>
    <row r="42" spans="1:14" ht="25.5" customHeight="1" thickBot="1">
      <c r="A42" s="174" t="s">
        <v>46</v>
      </c>
      <c r="B42" s="172"/>
      <c r="C42" s="172"/>
      <c r="D42" s="172"/>
      <c r="E42" s="172"/>
      <c r="F42" s="172"/>
      <c r="G42" s="172"/>
      <c r="H42" s="172"/>
      <c r="I42" s="172"/>
      <c r="J42" s="173"/>
      <c r="K42" s="116">
        <f>SUM(K20:K30)</f>
        <v>132</v>
      </c>
      <c r="L42" s="116">
        <f>SUM(L20:L30)</f>
        <v>62</v>
      </c>
      <c r="M42" s="116">
        <f>SUM(M20:M30)</f>
        <v>194</v>
      </c>
      <c r="N42" s="33"/>
    </row>
    <row r="43" spans="1:14" ht="25.5" customHeight="1" thickBot="1">
      <c r="A43" s="175" t="s">
        <v>47</v>
      </c>
      <c r="B43" s="176"/>
      <c r="C43" s="176"/>
      <c r="D43" s="176"/>
      <c r="E43" s="176"/>
      <c r="F43" s="176"/>
      <c r="G43" s="176"/>
      <c r="H43" s="176"/>
      <c r="I43" s="176"/>
      <c r="J43" s="177"/>
      <c r="K43" s="117">
        <f>SUM(K31:K38)</f>
        <v>69</v>
      </c>
      <c r="L43" s="117">
        <f>SUM(L31:L38)</f>
        <v>28</v>
      </c>
      <c r="M43" s="117">
        <f>SUM(M31:M38)</f>
        <v>97</v>
      </c>
      <c r="N43" s="33"/>
    </row>
    <row r="44" spans="1:14" ht="24.75" customHeight="1" thickBot="1">
      <c r="A44" s="152" t="s">
        <v>48</v>
      </c>
      <c r="B44" s="153"/>
      <c r="C44" s="153"/>
      <c r="D44" s="153"/>
      <c r="E44" s="153"/>
      <c r="F44" s="153"/>
      <c r="G44" s="153"/>
      <c r="H44" s="153"/>
      <c r="I44" s="153"/>
      <c r="J44" s="154"/>
      <c r="K44" s="118">
        <f>SUM(K8:K11,K20:K22)</f>
        <v>120</v>
      </c>
      <c r="L44" s="118">
        <f>SUM(L8:L11,L20:L22)</f>
        <v>61</v>
      </c>
      <c r="M44" s="118">
        <f>SUM(M8:M11,M20:M22)</f>
        <v>181</v>
      </c>
      <c r="N44" s="33"/>
    </row>
    <row r="45" spans="1:14" ht="25.5" customHeight="1" thickBot="1">
      <c r="A45" s="152" t="s">
        <v>49</v>
      </c>
      <c r="B45" s="153"/>
      <c r="C45" s="153"/>
      <c r="D45" s="153"/>
      <c r="E45" s="153"/>
      <c r="F45" s="153"/>
      <c r="G45" s="153"/>
      <c r="H45" s="153"/>
      <c r="I45" s="153"/>
      <c r="J45" s="154"/>
      <c r="K45" s="118">
        <f>SUM(K12:K15,K23:K28,K31:K35)</f>
        <v>170</v>
      </c>
      <c r="L45" s="118">
        <f>SUM(L12:L15,L23:L28,L31:L35)</f>
        <v>60</v>
      </c>
      <c r="M45" s="118">
        <f>SUM(M12:M15,M23:M28,M31:M35)</f>
        <v>230</v>
      </c>
      <c r="N45" s="33"/>
    </row>
    <row r="46" spans="1:14" ht="27.75" customHeight="1" thickBot="1">
      <c r="A46" s="152" t="s">
        <v>50</v>
      </c>
      <c r="B46" s="153"/>
      <c r="C46" s="153"/>
      <c r="D46" s="153"/>
      <c r="E46" s="153"/>
      <c r="F46" s="153"/>
      <c r="G46" s="153"/>
      <c r="H46" s="153"/>
      <c r="I46" s="153"/>
      <c r="J46" s="154"/>
      <c r="K46" s="118">
        <f>SUM(K16:K19,K29:K30,K36:K38)</f>
        <v>72</v>
      </c>
      <c r="L46" s="118">
        <f>SUM(L16:L19,L29:L30,L36:L38)</f>
        <v>42</v>
      </c>
      <c r="M46" s="118">
        <f>SUM(M16:M19,M29:M30,M36:M38)</f>
        <v>114</v>
      </c>
      <c r="N46" s="33"/>
    </row>
    <row r="47" spans="1:13" ht="24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</sheetData>
  <sheetProtection/>
  <mergeCells count="20">
    <mergeCell ref="A5:D5"/>
    <mergeCell ref="A1:M1"/>
    <mergeCell ref="A2:M2"/>
    <mergeCell ref="A3:M3"/>
    <mergeCell ref="A4:M4"/>
    <mergeCell ref="E5:F5"/>
    <mergeCell ref="G5:H5"/>
    <mergeCell ref="I5:J5"/>
    <mergeCell ref="K5:M5"/>
    <mergeCell ref="K6:L6"/>
    <mergeCell ref="E7:J7"/>
    <mergeCell ref="M7:N7"/>
    <mergeCell ref="A39:J39"/>
    <mergeCell ref="A46:J46"/>
    <mergeCell ref="A40:M40"/>
    <mergeCell ref="A41:J41"/>
    <mergeCell ref="A42:J42"/>
    <mergeCell ref="A43:J43"/>
    <mergeCell ref="A44:J44"/>
    <mergeCell ref="A45:J45"/>
  </mergeCells>
  <printOptions/>
  <pageMargins left="0.75" right="0.75" top="1" bottom="1" header="0.5" footer="0.5"/>
  <pageSetup horizontalDpi="300" verticalDpi="300" orientation="landscape" paperSize="9" scale="68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Q92"/>
  <sheetViews>
    <sheetView view="pageBreakPreview" zoomScale="75" zoomScaleNormal="50" zoomScaleSheetLayoutView="75" zoomScalePageLayoutView="0" workbookViewId="0" topLeftCell="A19">
      <selection activeCell="B8" sqref="B8:C19"/>
    </sheetView>
  </sheetViews>
  <sheetFormatPr defaultColWidth="9.140625" defaultRowHeight="12.75"/>
  <cols>
    <col min="1" max="1" width="91.281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188" t="s">
        <v>52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s="4" customFormat="1" ht="45.75" customHeight="1">
      <c r="A2" s="190" t="s">
        <v>134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s="8" customFormat="1" ht="30" customHeight="1">
      <c r="A3" s="192" t="s">
        <v>135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s="2" customFormat="1" ht="25.5" customHeight="1">
      <c r="A4" s="194" t="s">
        <v>53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20.25">
      <c r="A5" s="157" t="s">
        <v>136</v>
      </c>
      <c r="B5" s="158"/>
      <c r="C5" s="158"/>
      <c r="D5" s="159"/>
      <c r="E5" s="196" t="s">
        <v>0</v>
      </c>
      <c r="F5" s="215"/>
      <c r="G5" s="198" t="s">
        <v>1</v>
      </c>
      <c r="H5" s="216"/>
      <c r="I5" s="200" t="s">
        <v>2</v>
      </c>
      <c r="J5" s="217"/>
      <c r="K5" s="202"/>
      <c r="L5" s="203"/>
      <c r="M5" s="204"/>
    </row>
    <row r="6" spans="1:13" s="7" customFormat="1" ht="82.5" customHeight="1">
      <c r="A6" s="5" t="s">
        <v>9</v>
      </c>
      <c r="B6" s="14" t="s">
        <v>14</v>
      </c>
      <c r="C6" s="15" t="s">
        <v>3</v>
      </c>
      <c r="D6" s="9" t="s">
        <v>37</v>
      </c>
      <c r="E6" s="24" t="s">
        <v>4</v>
      </c>
      <c r="F6" s="25" t="s">
        <v>5</v>
      </c>
      <c r="G6" s="26" t="s">
        <v>4</v>
      </c>
      <c r="H6" s="27" t="s">
        <v>5</v>
      </c>
      <c r="I6" s="29" t="s">
        <v>4</v>
      </c>
      <c r="J6" s="30" t="s">
        <v>5</v>
      </c>
      <c r="K6" s="178" t="s">
        <v>10</v>
      </c>
      <c r="L6" s="179"/>
      <c r="M6" s="6"/>
    </row>
    <row r="7" spans="1:14" s="3" customFormat="1" ht="45.75" customHeight="1">
      <c r="A7" s="10"/>
      <c r="B7" s="11"/>
      <c r="C7" s="12"/>
      <c r="D7" s="13"/>
      <c r="E7" s="180" t="s">
        <v>40</v>
      </c>
      <c r="F7" s="181"/>
      <c r="G7" s="181"/>
      <c r="H7" s="181"/>
      <c r="I7" s="181"/>
      <c r="J7" s="182"/>
      <c r="K7" s="16" t="s">
        <v>4</v>
      </c>
      <c r="L7" s="16" t="s">
        <v>15</v>
      </c>
      <c r="M7" s="178" t="s">
        <v>10</v>
      </c>
      <c r="N7" s="179"/>
    </row>
    <row r="8" spans="1:13" s="3" customFormat="1" ht="25.5" customHeight="1">
      <c r="A8" s="110" t="s">
        <v>116</v>
      </c>
      <c r="B8" s="17" t="s">
        <v>6</v>
      </c>
      <c r="C8" s="18" t="s">
        <v>7</v>
      </c>
      <c r="D8" s="119">
        <f>SUM('[1]1o Kard'!D8+'[1]2o Kard'!D8+'[1]3o Kard'!D8+'[1]4o Kard'!D8+'[1]5o Kard'!D8+'[1]Esperino'!D8+'[1]Mousiko'!D8+'[1]Itea'!D8+'[1]Magoula'!D8+'[1]Mataraga'!D8+'[1]Mitropoli'!D8+'[1]Kedrou'!D8+'[1]Leontariou'!D8+'[1]Mouzakiou'!D8+'[1]Palama'!D8+'[1]Proastiou'!D8+'[1]Sofades'!D8+'[1]Fanari'!D8+'[1]-'!D8)</f>
        <v>42</v>
      </c>
      <c r="E8" s="119">
        <f>SUM('[1]1o Kard'!E8+'[1]2o Kard'!E8+'[1]3o Kard'!E8+'[1]4o Kard'!E8+'[1]5o Kard'!E8+'[1]Esperino'!E8+'[1]Mousiko'!E8+'[1]Itea'!E8+'[1]Magoula'!E8+'[1]Mataraga'!E8+'[1]Mitropoli'!E8+'[1]Kedrou'!E8+'[1]Leontariou'!E8+'[1]Mouzakiou'!E8+'[1]Palama'!E8+'[1]Proastiou'!E8+'[1]Sofades'!E8+'[1]Fanari'!E8+'[1]-'!E8)</f>
        <v>29</v>
      </c>
      <c r="F8" s="119">
        <f>SUM('[1]1o Kard'!F8+'[1]2o Kard'!F8+'[1]3o Kard'!F8+'[1]4o Kard'!F8+'[1]5o Kard'!F8+'[1]Esperino'!F8+'[1]Mousiko'!F8+'[1]Itea'!F8+'[1]Magoula'!F8+'[1]Mataraga'!F8+'[1]Mitropoli'!F8+'[1]Kedrou'!F8+'[1]Leontariou'!F8+'[1]Mouzakiou'!F8+'[1]Palama'!F8+'[1]Proastiou'!F8+'[1]Sofades'!F8+'[1]Fanari'!F8+'[1]-'!F8)</f>
        <v>3</v>
      </c>
      <c r="G8" s="127"/>
      <c r="H8" s="127"/>
      <c r="I8" s="127"/>
      <c r="J8" s="127"/>
      <c r="K8" s="44">
        <f>SUM(E8)</f>
        <v>29</v>
      </c>
      <c r="L8" s="44">
        <f>SUM(F8)</f>
        <v>3</v>
      </c>
      <c r="M8" s="44">
        <f>SUM(K8,L8)</f>
        <v>32</v>
      </c>
    </row>
    <row r="9" spans="1:13" s="3" customFormat="1" ht="25.5" customHeight="1">
      <c r="A9" s="110" t="s">
        <v>87</v>
      </c>
      <c r="B9" s="19" t="s">
        <v>6</v>
      </c>
      <c r="C9" s="18" t="s">
        <v>7</v>
      </c>
      <c r="D9" s="119">
        <f>SUM('[1]1o Kard'!D9+'[1]2o Kard'!D9+'[1]3o Kard'!D9+'[1]4o Kard'!D9+'[1]5o Kard'!D9+'[1]Esperino'!D9+'[1]Mousiko'!D9+'[1]Itea'!D9+'[1]Magoula'!D9+'[1]Mataraga'!D9+'[1]Mitropoli'!D9+'[1]Kedrou'!D9+'[1]Leontariou'!D9+'[1]Mouzakiou'!D9+'[1]Palama'!D9+'[1]Proastiou'!D9+'[1]Sofades'!D9+'[1]Fanari'!D9+'[1]-'!D9)</f>
        <v>42</v>
      </c>
      <c r="E9" s="119">
        <f>SUM('[1]1o Kard'!E9+'[1]2o Kard'!E9+'[1]3o Kard'!E9+'[1]4o Kard'!E9+'[1]5o Kard'!E9+'[1]Esperino'!E9+'[1]Mousiko'!E9+'[1]Itea'!E9+'[1]Magoula'!E9+'[1]Mataraga'!E9+'[1]Mitropoli'!E9+'[1]Kedrou'!E9+'[1]Leontariou'!E9+'[1]Mouzakiou'!E9+'[1]Palama'!E9+'[1]Proastiou'!E9+'[1]Sofades'!E9+'[1]Fanari'!E9+'[1]-'!E9)</f>
        <v>30</v>
      </c>
      <c r="F9" s="119">
        <f>SUM('[1]1o Kard'!F9+'[1]2o Kard'!F9+'[1]3o Kard'!F9+'[1]4o Kard'!F9+'[1]5o Kard'!F9+'[1]Esperino'!F9+'[1]Mousiko'!F9+'[1]Itea'!F9+'[1]Magoula'!F9+'[1]Mataraga'!F9+'[1]Mitropoli'!F9+'[1]Kedrou'!F9+'[1]Leontariou'!F9+'[1]Mouzakiou'!F9+'[1]Palama'!F9+'[1]Proastiou'!F9+'[1]Sofades'!F9+'[1]Fanari'!F9+'[1]-'!F9)</f>
        <v>2</v>
      </c>
      <c r="G9" s="127"/>
      <c r="H9" s="127"/>
      <c r="I9" s="127"/>
      <c r="J9" s="127"/>
      <c r="K9" s="44">
        <f aca="true" t="shared" si="0" ref="K9:L19">SUM(E9)</f>
        <v>30</v>
      </c>
      <c r="L9" s="44">
        <f t="shared" si="0"/>
        <v>2</v>
      </c>
      <c r="M9" s="44">
        <f>SUM(K9,L9)</f>
        <v>32</v>
      </c>
    </row>
    <row r="10" spans="1:13" s="3" customFormat="1" ht="31.5" customHeight="1">
      <c r="A10" s="112" t="s">
        <v>111</v>
      </c>
      <c r="B10" s="17" t="s">
        <v>6</v>
      </c>
      <c r="C10" s="18" t="s">
        <v>7</v>
      </c>
      <c r="D10" s="119">
        <f>SUM('[1]1o Kard'!D10+'[1]2o Kard'!D10+'[1]3o Kard'!D10+'[1]4o Kard'!D10+'[1]5o Kard'!D10+'[1]Esperino'!D10+'[1]Mousiko'!D10+'[1]Itea'!D10+'[1]Magoula'!D10+'[1]Mataraga'!D10+'[1]Mitropoli'!D10+'[1]Kedrou'!D10+'[1]Leontariou'!D10+'[1]Mouzakiou'!D10+'[1]Palama'!D10+'[1]Proastiou'!D10+'[1]Sofades'!D10+'[1]Fanari'!D10+'[1]-'!D10)</f>
        <v>42</v>
      </c>
      <c r="E10" s="119">
        <f>SUM('[1]1o Kard'!E10+'[1]2o Kard'!E10+'[1]3o Kard'!E10+'[1]4o Kard'!E10+'[1]5o Kard'!E10+'[1]Esperino'!E10+'[1]Mousiko'!E10+'[1]Itea'!E10+'[1]Magoula'!E10+'[1]Mataraga'!E10+'[1]Mitropoli'!E10+'[1]Kedrou'!E10+'[1]Leontariou'!E10+'[1]Mouzakiou'!E10+'[1]Palama'!E10+'[1]Proastiou'!E10+'[1]Sofades'!E10+'[1]Fanari'!E10+'[1]-'!E10)</f>
        <v>5</v>
      </c>
      <c r="F10" s="119">
        <f>SUM('[1]1o Kard'!F10+'[1]2o Kard'!F10+'[1]3o Kard'!F10+'[1]4o Kard'!F10+'[1]5o Kard'!F10+'[1]Esperino'!F10+'[1]Mousiko'!F10+'[1]Itea'!F10+'[1]Magoula'!F10+'[1]Mataraga'!F10+'[1]Mitropoli'!F10+'[1]Kedrou'!F10+'[1]Leontariou'!F10+'[1]Mouzakiou'!F10+'[1]Palama'!F10+'[1]Proastiou'!F10+'[1]Sofades'!F10+'[1]Fanari'!F10+'[1]-'!F10)</f>
        <v>11</v>
      </c>
      <c r="G10" s="127"/>
      <c r="H10" s="127"/>
      <c r="I10" s="127"/>
      <c r="J10" s="127"/>
      <c r="K10" s="44">
        <f t="shared" si="0"/>
        <v>5</v>
      </c>
      <c r="L10" s="44">
        <f t="shared" si="0"/>
        <v>11</v>
      </c>
      <c r="M10" s="44">
        <f>SUM(K10,L10)</f>
        <v>16</v>
      </c>
    </row>
    <row r="11" spans="1:13" s="3" customFormat="1" ht="27" customHeight="1">
      <c r="A11" s="124" t="s">
        <v>117</v>
      </c>
      <c r="B11" s="17" t="s">
        <v>6</v>
      </c>
      <c r="C11" s="18" t="s">
        <v>7</v>
      </c>
      <c r="D11" s="119">
        <f>SUM('[1]1o Kard'!D11+'[1]2o Kard'!D11+'[1]3o Kard'!D11+'[1]4o Kard'!D11+'[1]5o Kard'!D11+'[1]Esperino'!D11+'[1]Mousiko'!D11+'[1]Itea'!D11+'[1]Magoula'!D11+'[1]Mataraga'!D11+'[1]Mitropoli'!D11+'[1]Kedrou'!D11+'[1]Leontariou'!D11+'[1]Mouzakiou'!D11+'[1]Palama'!D11+'[1]Proastiou'!D11+'[1]Sofades'!D11+'[1]Fanari'!D11+'[1]-'!D11)</f>
        <v>42</v>
      </c>
      <c r="E11" s="119">
        <f>SUM('[1]1o Kard'!E11+'[1]2o Kard'!E11+'[1]3o Kard'!E11+'[1]4o Kard'!E11+'[1]5o Kard'!E11+'[1]Esperino'!E11+'[1]Mousiko'!E11+'[1]Itea'!E11+'[1]Magoula'!E11+'[1]Mataraga'!E11+'[1]Mitropoli'!E11+'[1]Kedrou'!E11+'[1]Leontariou'!E11+'[1]Mouzakiou'!E11+'[1]Palama'!E11+'[1]Proastiou'!E11+'[1]Sofades'!E11+'[1]Fanari'!E11+'[1]-'!E11)</f>
        <v>4</v>
      </c>
      <c r="F11" s="119">
        <f>SUM('[1]1o Kard'!F11+'[1]2o Kard'!F11+'[1]3o Kard'!F11+'[1]4o Kard'!F11+'[1]5o Kard'!F11+'[1]Esperino'!F11+'[1]Mousiko'!F11+'[1]Itea'!F11+'[1]Magoula'!F11+'[1]Mataraga'!F11+'[1]Mitropoli'!F11+'[1]Kedrou'!F11+'[1]Leontariou'!F11+'[1]Mouzakiou'!F11+'[1]Palama'!F11+'[1]Proastiou'!F11+'[1]Sofades'!F11+'[1]Fanari'!F11+'[1]-'!F11)</f>
        <v>8</v>
      </c>
      <c r="G11" s="127"/>
      <c r="H11" s="127"/>
      <c r="I11" s="127"/>
      <c r="J11" s="127"/>
      <c r="K11" s="44">
        <f t="shared" si="0"/>
        <v>4</v>
      </c>
      <c r="L11" s="44">
        <f t="shared" si="0"/>
        <v>8</v>
      </c>
      <c r="M11" s="44">
        <f>SUM(K11,L11)</f>
        <v>12</v>
      </c>
    </row>
    <row r="12" spans="1:13" s="3" customFormat="1" ht="41.25" customHeight="1">
      <c r="A12" s="112" t="s">
        <v>118</v>
      </c>
      <c r="B12" s="20" t="s">
        <v>6</v>
      </c>
      <c r="C12" s="18" t="s">
        <v>12</v>
      </c>
      <c r="D12" s="119">
        <f>SUM('[1]1o Kard'!D12+'[1]2o Kard'!D12+'[1]3o Kard'!D12+'[1]4o Kard'!D12+'[1]5o Kard'!D12+'[1]Esperino'!D12+'[1]Mousiko'!D12+'[1]Itea'!D12+'[1]Magoula'!D12+'[1]Mataraga'!D12+'[1]Mitropoli'!D12+'[1]Kedrou'!D12+'[1]Leontariou'!D12+'[1]Mouzakiou'!D12+'[1]Palama'!D12+'[1]Proastiou'!D12+'[1]Sofades'!D12+'[1]Fanari'!D12+'[1]-'!D12)</f>
        <v>40</v>
      </c>
      <c r="E12" s="119">
        <f>SUM('[1]1o Kard'!E12+'[1]2o Kard'!E12+'[1]3o Kard'!E12+'[1]4o Kard'!E12+'[1]5o Kard'!E12+'[1]Esperino'!E12+'[1]Mousiko'!E12+'[1]Itea'!E12+'[1]Magoula'!E12+'[1]Mataraga'!E12+'[1]Mitropoli'!E12+'[1]Kedrou'!E12+'[1]Leontariou'!E12+'[1]Mouzakiou'!E12+'[1]Palama'!E12+'[1]Proastiou'!E12+'[1]Sofades'!E12+'[1]Fanari'!E12+'[1]-'!E12)</f>
        <v>24</v>
      </c>
      <c r="F12" s="119">
        <f>SUM('[1]1o Kard'!F12+'[1]2o Kard'!F12+'[1]3o Kard'!F12+'[1]4o Kard'!F12+'[1]5o Kard'!F12+'[1]Esperino'!F12+'[1]Mousiko'!F12+'[1]Itea'!F12+'[1]Magoula'!F12+'[1]Mataraga'!F12+'[1]Mitropoli'!F12+'[1]Kedrou'!F12+'[1]Leontariou'!F12+'[1]Mouzakiou'!F12+'[1]Palama'!F12+'[1]Proastiou'!F12+'[1]Sofades'!F12+'[1]Fanari'!F12+'[1]-'!F12)</f>
        <v>3</v>
      </c>
      <c r="G12" s="127"/>
      <c r="H12" s="127"/>
      <c r="I12" s="127"/>
      <c r="J12" s="127"/>
      <c r="K12" s="44">
        <f t="shared" si="0"/>
        <v>24</v>
      </c>
      <c r="L12" s="44">
        <f t="shared" si="0"/>
        <v>3</v>
      </c>
      <c r="M12" s="44">
        <f aca="true" t="shared" si="1" ref="M12:M38">SUM(K12,L12)</f>
        <v>27</v>
      </c>
    </row>
    <row r="13" spans="1:13" s="3" customFormat="1" ht="38.25" customHeight="1">
      <c r="A13" s="110" t="s">
        <v>91</v>
      </c>
      <c r="B13" s="20" t="s">
        <v>6</v>
      </c>
      <c r="C13" s="18" t="s">
        <v>12</v>
      </c>
      <c r="D13" s="119">
        <f>SUM('[1]1o Kard'!D13+'[1]2o Kard'!D13+'[1]3o Kard'!D13+'[1]4o Kard'!D13+'[1]5o Kard'!D13+'[1]Esperino'!D13+'[1]Mousiko'!D13+'[1]Itea'!D13+'[1]Magoula'!D13+'[1]Mataraga'!D13+'[1]Mitropoli'!D13+'[1]Kedrou'!D13+'[1]Leontariou'!D13+'[1]Mouzakiou'!D13+'[1]Palama'!D13+'[1]Proastiou'!D13+'[1]Sofades'!D13+'[1]Fanari'!D13+'[1]-'!D13)</f>
        <v>40</v>
      </c>
      <c r="E13" s="119">
        <f>SUM('[1]1o Kard'!E13+'[1]2o Kard'!E13+'[1]3o Kard'!E13+'[1]4o Kard'!E13+'[1]5o Kard'!E13+'[1]Esperino'!E13+'[1]Mousiko'!E13+'[1]Itea'!E13+'[1]Magoula'!E13+'[1]Mataraga'!E13+'[1]Mitropoli'!E13+'[1]Kedrou'!E13+'[1]Leontariou'!E13+'[1]Mouzakiou'!E13+'[1]Palama'!E13+'[1]Proastiou'!E13+'[1]Sofades'!E13+'[1]Fanari'!E13+'[1]-'!E13)</f>
        <v>17</v>
      </c>
      <c r="F13" s="119">
        <f>SUM('[1]1o Kard'!F13+'[1]2o Kard'!F13+'[1]3o Kard'!F13+'[1]4o Kard'!F13+'[1]5o Kard'!F13+'[1]Esperino'!F13+'[1]Mousiko'!F13+'[1]Itea'!F13+'[1]Magoula'!F13+'[1]Mataraga'!F13+'[1]Mitropoli'!F13+'[1]Kedrou'!F13+'[1]Leontariou'!F13+'[1]Mouzakiou'!F13+'[1]Palama'!F13+'[1]Proastiou'!F13+'[1]Sofades'!F13+'[1]Fanari'!F13+'[1]-'!F13)</f>
        <v>5</v>
      </c>
      <c r="G13" s="127"/>
      <c r="H13" s="127"/>
      <c r="I13" s="127"/>
      <c r="J13" s="127"/>
      <c r="K13" s="44">
        <f t="shared" si="0"/>
        <v>17</v>
      </c>
      <c r="L13" s="44">
        <f t="shared" si="0"/>
        <v>5</v>
      </c>
      <c r="M13" s="44">
        <f t="shared" si="1"/>
        <v>22</v>
      </c>
    </row>
    <row r="14" spans="1:13" s="3" customFormat="1" ht="32.25" customHeight="1">
      <c r="A14" s="110" t="s">
        <v>119</v>
      </c>
      <c r="B14" s="20" t="s">
        <v>6</v>
      </c>
      <c r="C14" s="18" t="s">
        <v>12</v>
      </c>
      <c r="D14" s="119">
        <f>SUM('[1]1o Kard'!D14+'[1]2o Kard'!D14+'[1]3o Kard'!D14+'[1]4o Kard'!D14+'[1]5o Kard'!D14+'[1]Esperino'!D14+'[1]Mousiko'!D14+'[1]Itea'!D14+'[1]Magoula'!D14+'[1]Mataraga'!D14+'[1]Mitropoli'!D14+'[1]Kedrou'!D14+'[1]Leontariou'!D14+'[1]Mouzakiou'!D14+'[1]Palama'!D14+'[1]Proastiou'!D14+'[1]Sofades'!D14+'[1]Fanari'!D14+'[1]-'!D14)</f>
        <v>40</v>
      </c>
      <c r="E14" s="119">
        <f>SUM('[1]1o Kard'!E14+'[1]2o Kard'!E14+'[1]3o Kard'!E14+'[1]4o Kard'!E14+'[1]5o Kard'!E14+'[1]Esperino'!E14+'[1]Mousiko'!E14+'[1]Itea'!E14+'[1]Magoula'!E14+'[1]Mataraga'!E14+'[1]Mitropoli'!E14+'[1]Kedrou'!E14+'[1]Leontariou'!E14+'[1]Mouzakiou'!E14+'[1]Palama'!E14+'[1]Proastiou'!E14+'[1]Sofades'!E14+'[1]Fanari'!E14+'[1]-'!E14)</f>
        <v>6</v>
      </c>
      <c r="F14" s="119">
        <f>SUM('[1]1o Kard'!F14+'[1]2o Kard'!F14+'[1]3o Kard'!F14+'[1]4o Kard'!F14+'[1]5o Kard'!F14+'[1]Esperino'!F14+'[1]Mousiko'!F14+'[1]Itea'!F14+'[1]Magoula'!F14+'[1]Mataraga'!F14+'[1]Mitropoli'!F14+'[1]Kedrou'!F14+'[1]Leontariou'!F14+'[1]Mouzakiou'!F14+'[1]Palama'!F14+'[1]Proastiou'!F14+'[1]Sofades'!F14+'[1]Fanari'!F14+'[1]-'!F14)</f>
        <v>4</v>
      </c>
      <c r="G14" s="127"/>
      <c r="H14" s="127"/>
      <c r="I14" s="127"/>
      <c r="J14" s="127"/>
      <c r="K14" s="44">
        <f t="shared" si="0"/>
        <v>6</v>
      </c>
      <c r="L14" s="44">
        <f t="shared" si="0"/>
        <v>4</v>
      </c>
      <c r="M14" s="44">
        <f t="shared" si="1"/>
        <v>10</v>
      </c>
    </row>
    <row r="15" spans="1:13" s="3" customFormat="1" ht="48" customHeight="1">
      <c r="A15" s="110" t="s">
        <v>120</v>
      </c>
      <c r="B15" s="20" t="s">
        <v>6</v>
      </c>
      <c r="C15" s="18" t="s">
        <v>16</v>
      </c>
      <c r="D15" s="119">
        <f>SUM('[1]1o Kard'!D15+'[1]2o Kard'!D15+'[1]3o Kard'!D15+'[1]4o Kard'!D15+'[1]5o Kard'!D15+'[1]Esperino'!D15+'[1]Mousiko'!D15+'[1]Itea'!D15+'[1]Magoula'!D15+'[1]Mataraga'!D15+'[1]Mitropoli'!D15+'[1]Kedrou'!D15+'[1]Leontariou'!D15+'[1]Mouzakiou'!D15+'[1]Palama'!D15+'[1]Proastiou'!D15+'[1]Sofades'!D15+'[1]Fanari'!D15+'[1]-'!D15)</f>
        <v>38</v>
      </c>
      <c r="E15" s="119">
        <f>SUM('[1]1o Kard'!E15+'[1]2o Kard'!E15+'[1]3o Kard'!E15+'[1]4o Kard'!E15+'[1]5o Kard'!E15+'[1]Esperino'!E15+'[1]Mousiko'!E15+'[1]Itea'!E15+'[1]Magoula'!E15+'[1]Mataraga'!E15+'[1]Mitropoli'!E15+'[1]Kedrou'!E15+'[1]Leontariou'!E15+'[1]Mouzakiou'!E15+'[1]Palama'!E15+'[1]Proastiou'!E15+'[1]Sofades'!E15+'[1]Fanari'!E15+'[1]-'!E15)</f>
        <v>14</v>
      </c>
      <c r="F15" s="119">
        <f>SUM('[1]1o Kard'!F15+'[1]2o Kard'!F15+'[1]3o Kard'!F15+'[1]4o Kard'!F15+'[1]5o Kard'!F15+'[1]Esperino'!F15+'[1]Mousiko'!F15+'[1]Itea'!F15+'[1]Magoula'!F15+'[1]Mataraga'!F15+'[1]Mitropoli'!F15+'[1]Kedrou'!F15+'[1]Leontariou'!F15+'[1]Mouzakiou'!F15+'[1]Palama'!F15+'[1]Proastiou'!F15+'[1]Sofades'!F15+'[1]Fanari'!F15+'[1]-'!F15)</f>
        <v>7</v>
      </c>
      <c r="G15" s="127"/>
      <c r="H15" s="127"/>
      <c r="I15" s="127"/>
      <c r="J15" s="127"/>
      <c r="K15" s="44">
        <f t="shared" si="0"/>
        <v>14</v>
      </c>
      <c r="L15" s="44">
        <f t="shared" si="0"/>
        <v>7</v>
      </c>
      <c r="M15" s="44">
        <f t="shared" si="1"/>
        <v>21</v>
      </c>
    </row>
    <row r="16" spans="1:13" s="3" customFormat="1" ht="25.5" customHeight="1">
      <c r="A16" s="112" t="s">
        <v>112</v>
      </c>
      <c r="B16" s="17" t="s">
        <v>6</v>
      </c>
      <c r="C16" s="18" t="s">
        <v>16</v>
      </c>
      <c r="D16" s="119">
        <f>SUM('[1]1o Kard'!D16+'[1]2o Kard'!D16+'[1]3o Kard'!D16+'[1]4o Kard'!D16+'[1]5o Kard'!D16+'[1]Esperino'!D16+'[1]Mousiko'!D16+'[1]Itea'!D16+'[1]Magoula'!D16+'[1]Mataraga'!D16+'[1]Mitropoli'!D16+'[1]Kedrou'!D16+'[1]Leontariou'!D16+'[1]Mouzakiou'!D16+'[1]Palama'!D16+'[1]Proastiou'!D16+'[1]Sofades'!D16+'[1]Fanari'!D16+'[1]-'!D16)</f>
        <v>38</v>
      </c>
      <c r="E16" s="119">
        <f>SUM('[1]1o Kard'!E16+'[1]2o Kard'!E16+'[1]3o Kard'!E16+'[1]4o Kard'!E16+'[1]5o Kard'!E16+'[1]Esperino'!E16+'[1]Mousiko'!E16+'[1]Itea'!E16+'[1]Magoula'!E16+'[1]Mataraga'!E16+'[1]Mitropoli'!E16+'[1]Kedrou'!E16+'[1]Leontariou'!E16+'[1]Mouzakiou'!E16+'[1]Palama'!E16+'[1]Proastiou'!E16+'[1]Sofades'!E16+'[1]Fanari'!E16+'[1]-'!E16)</f>
        <v>3</v>
      </c>
      <c r="F16" s="119">
        <f>SUM('[1]1o Kard'!F16+'[1]2o Kard'!F16+'[1]3o Kard'!F16+'[1]4o Kard'!F16+'[1]5o Kard'!F16+'[1]Esperino'!F16+'[1]Mousiko'!F16+'[1]Itea'!F16+'[1]Magoula'!F16+'[1]Mataraga'!F16+'[1]Mitropoli'!F16+'[1]Kedrou'!F16+'[1]Leontariou'!F16+'[1]Mouzakiou'!F16+'[1]Palama'!F16+'[1]Proastiou'!F16+'[1]Sofades'!F16+'[1]Fanari'!F16+'[1]-'!F16)</f>
        <v>5</v>
      </c>
      <c r="G16" s="127"/>
      <c r="H16" s="127"/>
      <c r="I16" s="127"/>
      <c r="J16" s="127"/>
      <c r="K16" s="44">
        <f t="shared" si="0"/>
        <v>3</v>
      </c>
      <c r="L16" s="44">
        <f t="shared" si="0"/>
        <v>5</v>
      </c>
      <c r="M16" s="44">
        <f t="shared" si="1"/>
        <v>8</v>
      </c>
    </row>
    <row r="17" spans="1:13" s="3" customFormat="1" ht="32.25" customHeight="1">
      <c r="A17" s="112" t="s">
        <v>38</v>
      </c>
      <c r="B17" s="17" t="s">
        <v>6</v>
      </c>
      <c r="C17" s="18" t="s">
        <v>11</v>
      </c>
      <c r="D17" s="119">
        <f>SUM('[1]1o Kard'!D17+'[1]2o Kard'!D17+'[1]3o Kard'!D17+'[1]4o Kard'!D17+'[1]5o Kard'!D17+'[1]Esperino'!D17+'[1]Mousiko'!D17+'[1]Itea'!D17+'[1]Magoula'!D17+'[1]Mataraga'!D17+'[1]Mitropoli'!D17+'[1]Kedrou'!D17+'[1]Leontariou'!D17+'[1]Mouzakiou'!D17+'[1]Palama'!D17+'[1]Proastiou'!D17+'[1]Sofades'!D17+'[1]Fanari'!D17+'[1]-'!D17)</f>
        <v>42</v>
      </c>
      <c r="E17" s="119">
        <f>SUM('[1]1o Kard'!E17+'[1]2o Kard'!E17+'[1]3o Kard'!E17+'[1]4o Kard'!E17+'[1]5o Kard'!E17+'[1]Esperino'!E17+'[1]Mousiko'!E17+'[1]Itea'!E17+'[1]Magoula'!E17+'[1]Mataraga'!E17+'[1]Mitropoli'!E17+'[1]Kedrou'!E17+'[1]Leontariou'!E17+'[1]Mouzakiou'!E17+'[1]Palama'!E17+'[1]Proastiou'!E17+'[1]Sofades'!E17+'[1]Fanari'!E17+'[1]-'!E17)</f>
        <v>17</v>
      </c>
      <c r="F17" s="119">
        <f>SUM('[1]1o Kard'!F17+'[1]2o Kard'!F17+'[1]3o Kard'!F17+'[1]4o Kard'!F17+'[1]5o Kard'!F17+'[1]Esperino'!F17+'[1]Mousiko'!F17+'[1]Itea'!F17+'[1]Magoula'!F17+'[1]Mataraga'!F17+'[1]Mitropoli'!F17+'[1]Kedrou'!F17+'[1]Leontariou'!F17+'[1]Mouzakiou'!F17+'[1]Palama'!F17+'[1]Proastiou'!F17+'[1]Sofades'!F17+'[1]Fanari'!F17+'[1]-'!F17)</f>
        <v>3</v>
      </c>
      <c r="G17" s="128"/>
      <c r="H17" s="128"/>
      <c r="I17" s="128"/>
      <c r="J17" s="128"/>
      <c r="K17" s="44">
        <f t="shared" si="0"/>
        <v>17</v>
      </c>
      <c r="L17" s="44">
        <f t="shared" si="0"/>
        <v>3</v>
      </c>
      <c r="M17" s="44">
        <f t="shared" si="1"/>
        <v>20</v>
      </c>
    </row>
    <row r="18" spans="1:13" s="3" customFormat="1" ht="34.5" customHeight="1">
      <c r="A18" s="112" t="s">
        <v>97</v>
      </c>
      <c r="B18" s="17" t="s">
        <v>6</v>
      </c>
      <c r="C18" s="18" t="s">
        <v>17</v>
      </c>
      <c r="D18" s="119">
        <f>SUM('[1]1o Kard'!D18+'[1]2o Kard'!D18+'[1]3o Kard'!D18+'[1]4o Kard'!D18+'[1]5o Kard'!D18+'[1]Esperino'!D18+'[1]Mousiko'!D18+'[1]Itea'!D18+'[1]Magoula'!D18+'[1]Mataraga'!D18+'[1]Mitropoli'!D18+'[1]Kedrou'!D18+'[1]Leontariou'!D18+'[1]Mouzakiou'!D18+'[1]Palama'!D18+'[1]Proastiou'!D18+'[1]Sofades'!D18+'[1]Fanari'!D18+'[1]-'!D18)</f>
        <v>37</v>
      </c>
      <c r="E18" s="119">
        <f>SUM('[1]1o Kard'!E18+'[1]2o Kard'!E18+'[1]3o Kard'!E18+'[1]4o Kard'!E18+'[1]5o Kard'!E18+'[1]Esperino'!E18+'[1]Mousiko'!E18+'[1]Itea'!E18+'[1]Magoula'!E18+'[1]Mataraga'!E18+'[1]Mitropoli'!E18+'[1]Kedrou'!E18+'[1]Leontariou'!E18+'[1]Mouzakiou'!E18+'[1]Palama'!E18+'[1]Proastiou'!E18+'[1]Sofades'!E18+'[1]Fanari'!E18+'[1]-'!E18)</f>
        <v>6</v>
      </c>
      <c r="F18" s="119">
        <f>SUM('[1]1o Kard'!F18+'[1]2o Kard'!F18+'[1]3o Kard'!F18+'[1]4o Kard'!F18+'[1]5o Kard'!F18+'[1]Esperino'!F18+'[1]Mousiko'!F18+'[1]Itea'!F18+'[1]Magoula'!F18+'[1]Mataraga'!F18+'[1]Mitropoli'!F18+'[1]Kedrou'!F18+'[1]Leontariou'!F18+'[1]Mouzakiou'!F18+'[1]Palama'!F18+'[1]Proastiou'!F18+'[1]Sofades'!F18+'[1]Fanari'!F18+'[1]-'!F18)</f>
        <v>12</v>
      </c>
      <c r="G18" s="128"/>
      <c r="H18" s="128"/>
      <c r="I18" s="128"/>
      <c r="J18" s="128"/>
      <c r="K18" s="44">
        <f t="shared" si="0"/>
        <v>6</v>
      </c>
      <c r="L18" s="44">
        <f t="shared" si="0"/>
        <v>12</v>
      </c>
      <c r="M18" s="44">
        <f t="shared" si="1"/>
        <v>18</v>
      </c>
    </row>
    <row r="19" spans="1:13" s="3" customFormat="1" ht="25.5" customHeight="1">
      <c r="A19" s="112" t="s">
        <v>96</v>
      </c>
      <c r="B19" s="17" t="s">
        <v>6</v>
      </c>
      <c r="C19" s="18" t="s">
        <v>17</v>
      </c>
      <c r="D19" s="119">
        <f>SUM('[1]1o Kard'!D19+'[1]2o Kard'!D19+'[1]3o Kard'!D19+'[1]4o Kard'!D19+'[1]5o Kard'!D19+'[1]Esperino'!D19+'[1]Mousiko'!D19+'[1]Itea'!D19+'[1]Magoula'!D19+'[1]Mataraga'!D19+'[1]Mitropoli'!D19+'[1]Kedrou'!D19+'[1]Leontariou'!D19+'[1]Mouzakiou'!D19+'[1]Palama'!D19+'[1]Proastiou'!D19+'[1]Sofades'!D19+'[1]Fanari'!D19+'[1]-'!D19)</f>
        <v>37</v>
      </c>
      <c r="E19" s="119">
        <f>SUM('[1]1o Kard'!E19+'[1]2o Kard'!E19+'[1]3o Kard'!E19+'[1]4o Kard'!E19+'[1]5o Kard'!E19+'[1]Esperino'!E19+'[1]Mousiko'!E19+'[1]Itea'!E19+'[1]Magoula'!E19+'[1]Mataraga'!E19+'[1]Mitropoli'!E19+'[1]Kedrou'!E19+'[1]Leontariou'!E19+'[1]Mouzakiou'!E19+'[1]Palama'!E19+'[1]Proastiou'!E19+'[1]Sofades'!E19+'[1]Fanari'!E19+'[1]-'!E19)</f>
        <v>6</v>
      </c>
      <c r="F19" s="119">
        <f>SUM('[1]1o Kard'!F19+'[1]2o Kard'!F19+'[1]3o Kard'!F19+'[1]4o Kard'!F19+'[1]5o Kard'!F19+'[1]Esperino'!F19+'[1]Mousiko'!F19+'[1]Itea'!F19+'[1]Magoula'!F19+'[1]Mataraga'!F19+'[1]Mitropoli'!F19+'[1]Kedrou'!F19+'[1]Leontariou'!F19+'[1]Mouzakiou'!F19+'[1]Palama'!F19+'[1]Proastiou'!F19+'[1]Sofades'!F19+'[1]Fanari'!F19+'[1]-'!F19)</f>
        <v>10</v>
      </c>
      <c r="G19" s="128"/>
      <c r="H19" s="128"/>
      <c r="I19" s="128"/>
      <c r="J19" s="128"/>
      <c r="K19" s="44">
        <f t="shared" si="0"/>
        <v>6</v>
      </c>
      <c r="L19" s="44">
        <f t="shared" si="0"/>
        <v>10</v>
      </c>
      <c r="M19" s="44">
        <f t="shared" si="1"/>
        <v>16</v>
      </c>
    </row>
    <row r="20" spans="1:13" s="3" customFormat="1" ht="37.5" customHeight="1">
      <c r="A20" s="112" t="s">
        <v>18</v>
      </c>
      <c r="B20" s="21" t="s">
        <v>8</v>
      </c>
      <c r="C20" s="22" t="s">
        <v>7</v>
      </c>
      <c r="D20" s="119">
        <f>SUM('[1]1o Kard'!D20+'[1]2o Kard'!D20+'[1]3o Kard'!D20+'[1]4o Kard'!D20+'[1]5o Kard'!D20+'[1]Esperino'!D20+'[1]Mousiko'!D20+'[1]Itea'!D20+'[1]Magoula'!D20+'[1]Mataraga'!D20+'[1]Mitropoli'!D20+'[1]Kedrou'!D20+'[1]Leontariou'!D20+'[1]Mouzakiou'!D20+'[1]Palama'!D20+'[1]Proastiou'!D20+'[1]Sofades'!D20+'[1]Fanari'!D20+'[1]-'!D20)</f>
        <v>43</v>
      </c>
      <c r="E20" s="128"/>
      <c r="F20" s="128"/>
      <c r="G20" s="119">
        <f>SUM('[1]1o Kard'!G20+'[1]2o Kard'!G20+'[1]3o Kard'!G20+'[1]4o Kard'!G20+'[1]5o Kard'!G20+'[1]Esperino'!G20+'[1]Mousiko'!G20+'[1]Itea'!G20+'[1]Magoula'!G20+'[1]Mataraga'!G20+'[1]Mitropoli'!G20+'[1]Kedrou'!G20+'[1]Leontariou'!G20+'[1]Mouzakiou'!G20+'[1]Palama'!G20+'[1]Proastiou'!G20+'[1]Sofades'!G20+'[1]Fanari'!G20+'[1]-'!G20)</f>
        <v>31</v>
      </c>
      <c r="H20" s="119">
        <f>SUM('[1]1o Kard'!H20+'[1]2o Kard'!H20+'[1]3o Kard'!H20+'[1]4o Kard'!H20+'[1]5o Kard'!H20+'[1]Esperino'!H20+'[1]Mousiko'!H20+'[1]Itea'!H20+'[1]Magoula'!H20+'[1]Mataraga'!H20+'[1]Mitropoli'!H20+'[1]Kedrou'!H20+'[1]Leontariou'!H20+'[1]Mouzakiou'!H20+'[1]Palama'!H20+'[1]Proastiou'!H20+'[1]Sofades'!H20+'[1]Fanari'!H20+'[1]-'!H20)</f>
        <v>10</v>
      </c>
      <c r="I20" s="128"/>
      <c r="J20" s="128"/>
      <c r="K20" s="44">
        <f>SUM(G20)</f>
        <v>31</v>
      </c>
      <c r="L20" s="44">
        <f>SUM(H20)</f>
        <v>10</v>
      </c>
      <c r="M20" s="44">
        <f t="shared" si="1"/>
        <v>41</v>
      </c>
    </row>
    <row r="21" spans="1:13" s="3" customFormat="1" ht="25.5" customHeight="1">
      <c r="A21" s="110" t="s">
        <v>19</v>
      </c>
      <c r="B21" s="21" t="s">
        <v>8</v>
      </c>
      <c r="C21" s="22" t="s">
        <v>7</v>
      </c>
      <c r="D21" s="119">
        <f>SUM('[1]1o Kard'!D21+'[1]2o Kard'!D21+'[1]3o Kard'!D21+'[1]4o Kard'!D21+'[1]5o Kard'!D21+'[1]Esperino'!D21+'[1]Mousiko'!D21+'[1]Itea'!D21+'[1]Magoula'!D21+'[1]Mataraga'!D21+'[1]Mitropoli'!D21+'[1]Kedrou'!D21+'[1]Leontariou'!D21+'[1]Mouzakiou'!D21+'[1]Palama'!D21+'[1]Proastiou'!D21+'[1]Sofades'!D21+'[1]Fanari'!D21+'[1]-'!D21)</f>
        <v>43</v>
      </c>
      <c r="E21" s="128"/>
      <c r="F21" s="128"/>
      <c r="G21" s="119">
        <f>SUM('[1]1o Kard'!G21+'[1]2o Kard'!G21+'[1]3o Kard'!G21+'[1]4o Kard'!G21+'[1]5o Kard'!G21+'[1]Esperino'!G21+'[1]Mousiko'!G21+'[1]Itea'!G21+'[1]Magoula'!G21+'[1]Mataraga'!G21+'[1]Mitropoli'!G21+'[1]Kedrou'!G21+'[1]Leontariou'!G21+'[1]Mouzakiou'!G21+'[1]Palama'!G21+'[1]Proastiou'!G21+'[1]Sofades'!G21+'[1]Fanari'!G21+'[1]-'!G21)</f>
        <v>17</v>
      </c>
      <c r="H21" s="119">
        <f>SUM('[1]1o Kard'!H21+'[1]2o Kard'!H21+'[1]3o Kard'!H21+'[1]4o Kard'!H21+'[1]5o Kard'!H21+'[1]Esperino'!H21+'[1]Mousiko'!H21+'[1]Itea'!H21+'[1]Magoula'!H21+'[1]Mataraga'!H21+'[1]Mitropoli'!H21+'[1]Kedrou'!H21+'[1]Leontariou'!H21+'[1]Mouzakiou'!H21+'[1]Palama'!H21+'[1]Proastiou'!H21+'[1]Sofades'!H21+'[1]Fanari'!H21+'[1]-'!H21)</f>
        <v>10</v>
      </c>
      <c r="I21" s="128"/>
      <c r="J21" s="128"/>
      <c r="K21" s="44">
        <f aca="true" t="shared" si="2" ref="K21:L30">SUM(G21)</f>
        <v>17</v>
      </c>
      <c r="L21" s="44">
        <f t="shared" si="2"/>
        <v>10</v>
      </c>
      <c r="M21" s="44">
        <f t="shared" si="1"/>
        <v>27</v>
      </c>
    </row>
    <row r="22" spans="1:13" ht="25.5" customHeight="1">
      <c r="A22" s="112" t="s">
        <v>20</v>
      </c>
      <c r="B22" s="21" t="s">
        <v>8</v>
      </c>
      <c r="C22" s="23" t="s">
        <v>7</v>
      </c>
      <c r="D22" s="119">
        <f>SUM('[1]1o Kard'!D22+'[1]2o Kard'!D22+'[1]3o Kard'!D22+'[1]4o Kard'!D22+'[1]5o Kard'!D22+'[1]Esperino'!D22+'[1]Mousiko'!D22+'[1]Itea'!D22+'[1]Magoula'!D22+'[1]Mataraga'!D22+'[1]Mitropoli'!D22+'[1]Kedrou'!D22+'[1]Leontariou'!D22+'[1]Mouzakiou'!D22+'[1]Palama'!D22+'[1]Proastiou'!D22+'[1]Sofades'!D22+'[1]Fanari'!D22+'[1]-'!D22)</f>
        <v>43</v>
      </c>
      <c r="E22" s="128"/>
      <c r="F22" s="128"/>
      <c r="G22" s="119">
        <f>SUM('[1]1o Kard'!G22+'[1]2o Kard'!G22+'[1]3o Kard'!G22+'[1]4o Kard'!G22+'[1]5o Kard'!G22+'[1]Esperino'!G22+'[1]Mousiko'!G22+'[1]Itea'!G22+'[1]Magoula'!G22+'[1]Mataraga'!G22+'[1]Mitropoli'!G22+'[1]Kedrou'!G22+'[1]Leontariou'!G22+'[1]Mouzakiou'!G22+'[1]Palama'!G22+'[1]Proastiou'!G22+'[1]Sofades'!G22+'[1]Fanari'!G22+'[1]-'!G22)</f>
        <v>4</v>
      </c>
      <c r="H22" s="119">
        <f>SUM('[1]1o Kard'!H22+'[1]2o Kard'!H22+'[1]3o Kard'!H22+'[1]4o Kard'!H22+'[1]5o Kard'!H22+'[1]Esperino'!H22+'[1]Mousiko'!H22+'[1]Itea'!H22+'[1]Magoula'!H22+'[1]Mataraga'!H22+'[1]Mitropoli'!H22+'[1]Kedrou'!H22+'[1]Leontariou'!H22+'[1]Mouzakiou'!H22+'[1]Palama'!H22+'[1]Proastiou'!H22+'[1]Sofades'!H22+'[1]Fanari'!H22+'[1]-'!H22)</f>
        <v>17</v>
      </c>
      <c r="I22" s="128"/>
      <c r="J22" s="128"/>
      <c r="K22" s="44">
        <f t="shared" si="2"/>
        <v>4</v>
      </c>
      <c r="L22" s="44">
        <f t="shared" si="2"/>
        <v>17</v>
      </c>
      <c r="M22" s="44">
        <f t="shared" si="1"/>
        <v>21</v>
      </c>
    </row>
    <row r="23" spans="1:13" ht="25.5" customHeight="1">
      <c r="A23" s="112" t="s">
        <v>21</v>
      </c>
      <c r="B23" s="21" t="s">
        <v>8</v>
      </c>
      <c r="C23" s="23" t="s">
        <v>12</v>
      </c>
      <c r="D23" s="119">
        <f>SUM('[1]1o Kard'!D23+'[1]2o Kard'!D23+'[1]3o Kard'!D23+'[1]4o Kard'!D23+'[1]5o Kard'!D23+'[1]Esperino'!D23+'[1]Mousiko'!D23+'[1]Itea'!D23+'[1]Magoula'!D23+'[1]Mataraga'!D23+'[1]Mitropoli'!D23+'[1]Kedrou'!D23+'[1]Leontariou'!D23+'[1]Mouzakiou'!D23+'[1]Palama'!D23+'[1]Proastiou'!D23+'[1]Sofades'!D23+'[1]Fanari'!D23+'[1]-'!D23)</f>
        <v>40</v>
      </c>
      <c r="E23" s="128"/>
      <c r="F23" s="128"/>
      <c r="G23" s="119">
        <f>SUM('[1]1o Kard'!G23+'[1]2o Kard'!G23+'[1]3o Kard'!G23+'[1]4o Kard'!G23+'[1]5o Kard'!G23+'[1]Esperino'!G23+'[1]Mousiko'!G23+'[1]Itea'!G23+'[1]Magoula'!G23+'[1]Mataraga'!G23+'[1]Mitropoli'!G23+'[1]Kedrou'!G23+'[1]Leontariou'!G23+'[1]Mouzakiou'!G23+'[1]Palama'!G23+'[1]Proastiou'!G23+'[1]Sofades'!G23+'[1]Fanari'!G23+'[1]-'!G23)</f>
        <v>6</v>
      </c>
      <c r="H23" s="119">
        <f>SUM('[1]1o Kard'!H23+'[1]2o Kard'!H23+'[1]3o Kard'!H23+'[1]4o Kard'!H23+'[1]5o Kard'!H23+'[1]Esperino'!H23+'[1]Mousiko'!H23+'[1]Itea'!H23+'[1]Magoula'!H23+'[1]Mataraga'!H23+'[1]Mitropoli'!H23+'[1]Kedrou'!H23+'[1]Leontariou'!H23+'[1]Mouzakiou'!H23+'[1]Palama'!H23+'[1]Proastiou'!H23+'[1]Sofades'!H23+'[1]Fanari'!H23+'[1]-'!H23)</f>
        <v>12</v>
      </c>
      <c r="I23" s="128"/>
      <c r="J23" s="128"/>
      <c r="K23" s="44">
        <f t="shared" si="2"/>
        <v>6</v>
      </c>
      <c r="L23" s="44">
        <f t="shared" si="2"/>
        <v>12</v>
      </c>
      <c r="M23" s="44">
        <f t="shared" si="1"/>
        <v>18</v>
      </c>
    </row>
    <row r="24" spans="1:13" ht="25.5" customHeight="1">
      <c r="A24" s="110" t="s">
        <v>22</v>
      </c>
      <c r="B24" s="21" t="s">
        <v>8</v>
      </c>
      <c r="C24" s="23" t="s">
        <v>12</v>
      </c>
      <c r="D24" s="119">
        <f>SUM('[1]1o Kard'!D24+'[1]2o Kard'!D24+'[1]3o Kard'!D24+'[1]4o Kard'!D24+'[1]5o Kard'!D24+'[1]Esperino'!D24+'[1]Mousiko'!D24+'[1]Itea'!D24+'[1]Magoula'!D24+'[1]Mataraga'!D24+'[1]Mitropoli'!D24+'[1]Kedrou'!D24+'[1]Leontariou'!D24+'[1]Mouzakiou'!D24+'[1]Palama'!D24+'[1]Proastiou'!D24+'[1]Sofades'!D24+'[1]Fanari'!D24+'[1]-'!D24)</f>
        <v>40</v>
      </c>
      <c r="E24" s="128"/>
      <c r="F24" s="128"/>
      <c r="G24" s="119">
        <f>SUM('[1]1o Kard'!G24+'[1]2o Kard'!G24+'[1]3o Kard'!G24+'[1]4o Kard'!G24+'[1]5o Kard'!G24+'[1]Esperino'!G24+'[1]Mousiko'!G24+'[1]Itea'!G24+'[1]Magoula'!G24+'[1]Mataraga'!G24+'[1]Mitropoli'!G24+'[1]Kedrou'!G24+'[1]Leontariou'!G24+'[1]Mouzakiou'!G24+'[1]Palama'!G24+'[1]Proastiou'!G24+'[1]Sofades'!G24+'[1]Fanari'!G24+'[1]-'!G24)</f>
        <v>9</v>
      </c>
      <c r="H24" s="119">
        <f>SUM('[1]1o Kard'!H24+'[1]2o Kard'!H24+'[1]3o Kard'!H24+'[1]4o Kard'!H24+'[1]5o Kard'!H24+'[1]Esperino'!H24+'[1]Mousiko'!H24+'[1]Itea'!H24+'[1]Magoula'!H24+'[1]Mataraga'!H24+'[1]Mitropoli'!H24+'[1]Kedrou'!H24+'[1]Leontariou'!H24+'[1]Mouzakiou'!H24+'[1]Palama'!H24+'[1]Proastiou'!H24+'[1]Sofades'!H24+'[1]Fanari'!H24+'[1]-'!H24)</f>
        <v>5</v>
      </c>
      <c r="I24" s="128"/>
      <c r="J24" s="128"/>
      <c r="K24" s="44">
        <f t="shared" si="2"/>
        <v>9</v>
      </c>
      <c r="L24" s="44">
        <f t="shared" si="2"/>
        <v>5</v>
      </c>
      <c r="M24" s="44">
        <f t="shared" si="1"/>
        <v>14</v>
      </c>
    </row>
    <row r="25" spans="1:13" ht="25.5" customHeight="1">
      <c r="A25" s="110" t="s">
        <v>23</v>
      </c>
      <c r="B25" s="21" t="s">
        <v>8</v>
      </c>
      <c r="C25" s="23" t="s">
        <v>12</v>
      </c>
      <c r="D25" s="119">
        <f>SUM('[1]1o Kard'!D25+'[1]2o Kard'!D25+'[1]3o Kard'!D25+'[1]4o Kard'!D25+'[1]5o Kard'!D25+'[1]Esperino'!D25+'[1]Mousiko'!D25+'[1]Itea'!D25+'[1]Magoula'!D25+'[1]Mataraga'!D25+'[1]Mitropoli'!D25+'[1]Kedrou'!D25+'[1]Leontariou'!D25+'[1]Mouzakiou'!D25+'[1]Palama'!D25+'[1]Proastiou'!D25+'[1]Sofades'!D25+'[1]Fanari'!D25+'[1]-'!D25)</f>
        <v>40</v>
      </c>
      <c r="E25" s="128"/>
      <c r="F25" s="128"/>
      <c r="G25" s="119">
        <f>SUM('[1]1o Kard'!G25+'[1]2o Kard'!G25+'[1]3o Kard'!G25+'[1]4o Kard'!G25+'[1]5o Kard'!G25+'[1]Esperino'!G25+'[1]Mousiko'!G25+'[1]Itea'!G25+'[1]Magoula'!G25+'[1]Mataraga'!G25+'[1]Mitropoli'!G25+'[1]Kedrou'!G25+'[1]Leontariou'!G25+'[1]Mouzakiou'!G25+'[1]Palama'!G25+'[1]Proastiou'!G25+'[1]Sofades'!G25+'[1]Fanari'!G25+'[1]-'!G25)</f>
        <v>13</v>
      </c>
      <c r="H25" s="119">
        <f>SUM('[1]1o Kard'!H25+'[1]2o Kard'!H25+'[1]3o Kard'!H25+'[1]4o Kard'!H25+'[1]5o Kard'!H25+'[1]Esperino'!H25+'[1]Mousiko'!H25+'[1]Itea'!H25+'[1]Magoula'!H25+'[1]Mataraga'!H25+'[1]Mitropoli'!H25+'[1]Kedrou'!H25+'[1]Leontariou'!H25+'[1]Mouzakiou'!H25+'[1]Palama'!H25+'[1]Proastiou'!H25+'[1]Sofades'!H25+'[1]Fanari'!H25+'[1]-'!H25)</f>
        <v>2</v>
      </c>
      <c r="I25" s="128"/>
      <c r="J25" s="128"/>
      <c r="K25" s="44">
        <f t="shared" si="2"/>
        <v>13</v>
      </c>
      <c r="L25" s="44">
        <f t="shared" si="2"/>
        <v>2</v>
      </c>
      <c r="M25" s="44">
        <f t="shared" si="1"/>
        <v>15</v>
      </c>
    </row>
    <row r="26" spans="1:13" ht="25.5" customHeight="1">
      <c r="A26" s="112" t="s">
        <v>24</v>
      </c>
      <c r="B26" s="21" t="s">
        <v>8</v>
      </c>
      <c r="C26" s="23" t="s">
        <v>16</v>
      </c>
      <c r="D26" s="119">
        <f>SUM('[1]1o Kard'!D26+'[1]2o Kard'!D26+'[1]3o Kard'!D26+'[1]4o Kard'!D26+'[1]5o Kard'!D26+'[1]Esperino'!D26+'[1]Mousiko'!D26+'[1]Itea'!D26+'[1]Magoula'!D26+'[1]Mataraga'!D26+'[1]Mitropoli'!D26+'[1]Kedrou'!D26+'[1]Leontariou'!D26+'[1]Mouzakiou'!D26+'[1]Palama'!D26+'[1]Proastiou'!D26+'[1]Sofades'!D26+'[1]Fanari'!D26+'[1]-'!D26)</f>
        <v>18</v>
      </c>
      <c r="E26" s="128"/>
      <c r="F26" s="128"/>
      <c r="G26" s="119">
        <f>SUM('[1]1o Kard'!G26+'[1]2o Kard'!G26+'[1]3o Kard'!G26+'[1]4o Kard'!G26+'[1]5o Kard'!G26+'[1]Esperino'!G26+'[1]Mousiko'!G26+'[1]Itea'!G26+'[1]Magoula'!G26+'[1]Mataraga'!G26+'[1]Mitropoli'!G26+'[1]Kedrou'!G26+'[1]Leontariou'!G26+'[1]Mouzakiou'!G26+'[1]Palama'!G26+'[1]Proastiou'!G26+'[1]Sofades'!G26+'[1]Fanari'!G26+'[1]-'!G26)</f>
        <v>13</v>
      </c>
      <c r="H26" s="119">
        <f>SUM('[1]1o Kard'!H26+'[1]2o Kard'!H26+'[1]3o Kard'!H26+'[1]4o Kard'!H26+'[1]5o Kard'!H26+'[1]Esperino'!H26+'[1]Mousiko'!H26+'[1]Itea'!H26+'[1]Magoula'!H26+'[1]Mataraga'!H26+'[1]Mitropoli'!H26+'[1]Kedrou'!H26+'[1]Leontariou'!H26+'[1]Mouzakiou'!H26+'[1]Palama'!H26+'[1]Proastiou'!H26+'[1]Sofades'!H26+'[1]Fanari'!H26+'[1]-'!H26)</f>
        <v>0</v>
      </c>
      <c r="I26" s="128"/>
      <c r="J26" s="128"/>
      <c r="K26" s="44">
        <f t="shared" si="2"/>
        <v>13</v>
      </c>
      <c r="L26" s="44">
        <f t="shared" si="2"/>
        <v>0</v>
      </c>
      <c r="M26" s="44">
        <f t="shared" si="1"/>
        <v>13</v>
      </c>
    </row>
    <row r="27" spans="1:13" ht="25.5" customHeight="1">
      <c r="A27" s="110" t="s">
        <v>25</v>
      </c>
      <c r="B27" s="21" t="s">
        <v>8</v>
      </c>
      <c r="C27" s="23" t="s">
        <v>16</v>
      </c>
      <c r="D27" s="119">
        <f>SUM('[1]1o Kard'!D27+'[1]2o Kard'!D27+'[1]3o Kard'!D27+'[1]4o Kard'!D27+'[1]5o Kard'!D27+'[1]Esperino'!D27+'[1]Mousiko'!D27+'[1]Itea'!D27+'[1]Magoula'!D27+'[1]Mataraga'!D27+'[1]Mitropoli'!D27+'[1]Kedrou'!D27+'[1]Leontariou'!D27+'[1]Mouzakiou'!D27+'[1]Palama'!D27+'[1]Proastiou'!D27+'[1]Sofades'!D27+'[1]Fanari'!D27+'[1]-'!D27)</f>
        <v>18</v>
      </c>
      <c r="E27" s="128"/>
      <c r="F27" s="128"/>
      <c r="G27" s="119">
        <f>SUM('[1]1o Kard'!G27+'[1]2o Kard'!G27+'[1]3o Kard'!G27+'[1]4o Kard'!G27+'[1]5o Kard'!G27+'[1]Esperino'!G27+'[1]Mousiko'!G27+'[1]Itea'!G27+'[1]Magoula'!G27+'[1]Mataraga'!G27+'[1]Mitropoli'!G27+'[1]Kedrou'!G27+'[1]Leontariou'!G27+'[1]Mouzakiou'!G27+'[1]Palama'!G27+'[1]Proastiou'!G27+'[1]Sofades'!G27+'[1]Fanari'!G27+'[1]-'!G27)</f>
        <v>12</v>
      </c>
      <c r="H27" s="119">
        <f>SUM('[1]1o Kard'!H27+'[1]2o Kard'!H27+'[1]3o Kard'!H27+'[1]4o Kard'!H27+'[1]5o Kard'!H27+'[1]Esperino'!H27+'[1]Mousiko'!H27+'[1]Itea'!H27+'[1]Magoula'!H27+'[1]Mataraga'!H27+'[1]Mitropoli'!H27+'[1]Kedrou'!H27+'[1]Leontariou'!H27+'[1]Mouzakiou'!H27+'[1]Palama'!H27+'[1]Proastiou'!H27+'[1]Sofades'!H27+'[1]Fanari'!H27+'[1]-'!H27)</f>
        <v>3</v>
      </c>
      <c r="I27" s="128"/>
      <c r="J27" s="128"/>
      <c r="K27" s="44">
        <f t="shared" si="2"/>
        <v>12</v>
      </c>
      <c r="L27" s="44">
        <f t="shared" si="2"/>
        <v>3</v>
      </c>
      <c r="M27" s="44">
        <f t="shared" si="1"/>
        <v>15</v>
      </c>
    </row>
    <row r="28" spans="1:17" ht="25.5" customHeight="1">
      <c r="A28" s="110" t="s">
        <v>26</v>
      </c>
      <c r="B28" s="21" t="s">
        <v>8</v>
      </c>
      <c r="C28" s="23" t="s">
        <v>16</v>
      </c>
      <c r="D28" s="119">
        <f>SUM('[1]1o Kard'!D28+'[1]2o Kard'!D28+'[1]3o Kard'!D28+'[1]4o Kard'!D28+'[1]5o Kard'!D28+'[1]Esperino'!D28+'[1]Mousiko'!D28+'[1]Itea'!D28+'[1]Magoula'!D28+'[1]Mataraga'!D28+'[1]Mitropoli'!D28+'[1]Kedrou'!D28+'[1]Leontariou'!D28+'[1]Mouzakiou'!D28+'[1]Palama'!D28+'[1]Proastiou'!D28+'[1]Sofades'!D28+'[1]Fanari'!D28+'[1]-'!D28)</f>
        <v>18</v>
      </c>
      <c r="E28" s="128"/>
      <c r="F28" s="128"/>
      <c r="G28" s="119">
        <f>SUM('[1]1o Kard'!G28+'[1]2o Kard'!G28+'[1]3o Kard'!G28+'[1]4o Kard'!G28+'[1]5o Kard'!G28+'[1]Esperino'!G28+'[1]Mousiko'!G28+'[1]Itea'!G28+'[1]Magoula'!G28+'[1]Mataraga'!G28+'[1]Mitropoli'!G28+'[1]Kedrou'!G28+'[1]Leontariou'!G28+'[1]Mouzakiou'!G28+'[1]Palama'!G28+'[1]Proastiou'!G28+'[1]Sofades'!G28+'[1]Fanari'!G28+'[1]-'!G28)</f>
        <v>6</v>
      </c>
      <c r="H28" s="119">
        <f>SUM('[1]1o Kard'!H28+'[1]2o Kard'!H28+'[1]3o Kard'!H28+'[1]4o Kard'!H28+'[1]5o Kard'!H28+'[1]Esperino'!H28+'[1]Mousiko'!H28+'[1]Itea'!H28+'[1]Magoula'!H28+'[1]Mataraga'!H28+'[1]Mitropoli'!H28+'[1]Kedrou'!H28+'[1]Leontariou'!H28+'[1]Mouzakiou'!H28+'[1]Palama'!H28+'[1]Proastiou'!H28+'[1]Sofades'!H28+'[1]Fanari'!H28+'[1]-'!H28)</f>
        <v>1</v>
      </c>
      <c r="I28" s="128"/>
      <c r="J28" s="128"/>
      <c r="K28" s="44">
        <f t="shared" si="2"/>
        <v>6</v>
      </c>
      <c r="L28" s="44">
        <f t="shared" si="2"/>
        <v>1</v>
      </c>
      <c r="M28" s="44">
        <f t="shared" si="1"/>
        <v>7</v>
      </c>
      <c r="Q28" s="28"/>
    </row>
    <row r="29" spans="1:13" ht="25.5" customHeight="1">
      <c r="A29" s="112" t="s">
        <v>27</v>
      </c>
      <c r="B29" s="21" t="s">
        <v>8</v>
      </c>
      <c r="C29" s="23" t="s">
        <v>17</v>
      </c>
      <c r="D29" s="119">
        <f>SUM('[1]1o Kard'!D29+'[1]2o Kard'!D29+'[1]3o Kard'!D29+'[1]4o Kard'!D29+'[1]5o Kard'!D29+'[1]Esperino'!D29+'[1]Mousiko'!D29+'[1]Itea'!D29+'[1]Magoula'!D29+'[1]Mataraga'!D29+'[1]Mitropoli'!D29+'[1]Kedrou'!D29+'[1]Leontariou'!D29+'[1]Mouzakiou'!D29+'[1]Palama'!D29+'[1]Proastiou'!D29+'[1]Sofades'!D29+'[1]Fanari'!D29+'[1]-'!D29)</f>
        <v>14</v>
      </c>
      <c r="E29" s="128"/>
      <c r="F29" s="128"/>
      <c r="G29" s="119">
        <f>SUM('[1]1o Kard'!G29+'[1]2o Kard'!G29+'[1]3o Kard'!G29+'[1]4o Kard'!G29+'[1]5o Kard'!G29+'[1]Esperino'!G29+'[1]Mousiko'!G29+'[1]Itea'!G29+'[1]Magoula'!G29+'[1]Mataraga'!G29+'[1]Mitropoli'!G29+'[1]Kedrou'!G29+'[1]Leontariou'!G29+'[1]Mouzakiou'!G29+'[1]Palama'!G29+'[1]Proastiou'!G29+'[1]Sofades'!G29+'[1]Fanari'!G29+'[1]-'!G29)</f>
        <v>11</v>
      </c>
      <c r="H29" s="119">
        <f>SUM('[1]1o Kard'!H29+'[1]2o Kard'!H29+'[1]3o Kard'!H29+'[1]4o Kard'!H29+'[1]5o Kard'!H29+'[1]Esperino'!H29+'[1]Mousiko'!H29+'[1]Itea'!H29+'[1]Magoula'!H29+'[1]Mataraga'!H29+'[1]Mitropoli'!H29+'[1]Kedrou'!H29+'[1]Leontariou'!H29+'[1]Mouzakiou'!H29+'[1]Palama'!H29+'[1]Proastiou'!H29+'[1]Sofades'!H29+'[1]Fanari'!H29+'[1]-'!H29)</f>
        <v>0</v>
      </c>
      <c r="I29" s="128"/>
      <c r="J29" s="128"/>
      <c r="K29" s="44">
        <f t="shared" si="2"/>
        <v>11</v>
      </c>
      <c r="L29" s="44">
        <f t="shared" si="2"/>
        <v>0</v>
      </c>
      <c r="M29" s="44">
        <f t="shared" si="1"/>
        <v>11</v>
      </c>
    </row>
    <row r="30" spans="1:13" ht="37.5" customHeight="1">
      <c r="A30" s="112" t="s">
        <v>113</v>
      </c>
      <c r="B30" s="21" t="s">
        <v>8</v>
      </c>
      <c r="C30" s="23" t="s">
        <v>17</v>
      </c>
      <c r="D30" s="119">
        <f>SUM('[1]1o Kard'!D30+'[1]2o Kard'!D30+'[1]3o Kard'!D30+'[1]4o Kard'!D30+'[1]5o Kard'!D30+'[1]Esperino'!D30+'[1]Mousiko'!D30+'[1]Itea'!D30+'[1]Magoula'!D30+'[1]Mataraga'!D30+'[1]Mitropoli'!D30+'[1]Kedrou'!D30+'[1]Leontariou'!D30+'[1]Mouzakiou'!D30+'[1]Palama'!D30+'[1]Proastiou'!D30+'[1]Sofades'!D30+'[1]Fanari'!D30+'[1]-'!D30)</f>
        <v>14</v>
      </c>
      <c r="E30" s="128"/>
      <c r="F30" s="128"/>
      <c r="G30" s="119">
        <f>SUM('[1]1o Kard'!G30+'[1]2o Kard'!G30+'[1]3o Kard'!G30+'[1]4o Kard'!G30+'[1]5o Kard'!G30+'[1]Esperino'!G30+'[1]Mousiko'!G30+'[1]Itea'!G30+'[1]Magoula'!G30+'[1]Mataraga'!G30+'[1]Mitropoli'!G30+'[1]Kedrou'!G30+'[1]Leontariou'!G30+'[1]Mouzakiou'!G30+'[1]Palama'!G30+'[1]Proastiou'!G30+'[1]Sofades'!G30+'[1]Fanari'!G30+'[1]-'!G30)</f>
        <v>10</v>
      </c>
      <c r="H30" s="119">
        <f>SUM('[1]1o Kard'!H30+'[1]2o Kard'!H30+'[1]3o Kard'!H30+'[1]4o Kard'!H30+'[1]5o Kard'!H30+'[1]Esperino'!H30+'[1]Mousiko'!H30+'[1]Itea'!H30+'[1]Magoula'!H30+'[1]Mataraga'!H30+'[1]Mitropoli'!H30+'[1]Kedrou'!H30+'[1]Leontariou'!H30+'[1]Mouzakiou'!H30+'[1]Palama'!H30+'[1]Proastiou'!H30+'[1]Sofades'!H30+'[1]Fanari'!H30+'[1]-'!H30)</f>
        <v>2</v>
      </c>
      <c r="I30" s="128"/>
      <c r="J30" s="128"/>
      <c r="K30" s="44">
        <f t="shared" si="2"/>
        <v>10</v>
      </c>
      <c r="L30" s="44">
        <f t="shared" si="2"/>
        <v>2</v>
      </c>
      <c r="M30" s="44">
        <f t="shared" si="1"/>
        <v>12</v>
      </c>
    </row>
    <row r="31" spans="1:13" ht="25.5" customHeight="1">
      <c r="A31" s="110" t="s">
        <v>28</v>
      </c>
      <c r="B31" s="31" t="s">
        <v>13</v>
      </c>
      <c r="C31" s="32" t="s">
        <v>12</v>
      </c>
      <c r="D31" s="119">
        <f>SUM('[1]1o Kard'!D31+'[1]2o Kard'!D31+'[1]3o Kard'!D31+'[1]4o Kard'!D31+'[1]5o Kard'!D31+'[1]Esperino'!D31+'[1]Mousiko'!D31+'[1]Itea'!D31+'[1]Magoula'!D31+'[1]Mataraga'!D31+'[1]Mitropoli'!D31+'[1]Kedrou'!D31+'[1]Leontariou'!D31+'[1]Mouzakiou'!D31+'[1]Palama'!D31+'[1]Proastiou'!D31+'[1]Sofades'!D31+'[1]Fanari'!D31+'[1]-'!D31)</f>
        <v>40</v>
      </c>
      <c r="E31" s="128"/>
      <c r="F31" s="128"/>
      <c r="G31" s="128"/>
      <c r="H31" s="128"/>
      <c r="I31" s="119">
        <f>SUM('[1]1o Kard'!I31+'[1]2o Kard'!I31+'[1]3o Kard'!I30+'[1]4o Kard'!I31+'[1]5o Kard'!I31+'[1]Esperino'!I31+'[1]Mousiko'!I31+'[1]Itea'!I31+'[1]Magoula'!I31+'[1]Mataraga'!I31+'[1]Mitropoli'!I31+'[1]Kedrou'!I31+'[1]Leontariou'!I31+'[1]Mouzakiou'!I31+'[1]Palama'!I31+'[1]Proastiou'!I31+'[1]Sofades'!I31+'[1]Fanari'!I31+'[1]-'!I31)</f>
        <v>15</v>
      </c>
      <c r="J31" s="119">
        <f>SUM('[1]1o Kard'!J31+'[1]2o Kard'!J31+'[1]3o Kard'!J31+'[1]4o Kard'!J31+'[1]5o Kard'!J31+'[1]Esperino'!J31+'[1]Mousiko'!J31+'[1]Itea'!J31+'[1]Magoula'!J31+'[1]Mataraga'!J31+'[1]Mitropoli'!J31+'[1]Kedrou'!J31+'[1]Leontariou'!J31+'[1]Mouzakiou'!J31+'[1]Palama'!J31+'[1]Proastiou'!J31+'[1]Sofades'!J31+'[1]Fanari'!J31+'[1]-'!J31)</f>
        <v>5</v>
      </c>
      <c r="K31" s="44">
        <f>SUM(I31)</f>
        <v>15</v>
      </c>
      <c r="L31" s="44">
        <f>SUM(J31)</f>
        <v>5</v>
      </c>
      <c r="M31" s="44">
        <f t="shared" si="1"/>
        <v>20</v>
      </c>
    </row>
    <row r="32" spans="1:13" ht="33" customHeight="1">
      <c r="A32" s="112" t="s">
        <v>29</v>
      </c>
      <c r="B32" s="31" t="s">
        <v>13</v>
      </c>
      <c r="C32" s="32" t="s">
        <v>12</v>
      </c>
      <c r="D32" s="119">
        <f>SUM('[1]1o Kard'!D32+'[1]2o Kard'!D32+'[1]3o Kard'!D32+'[1]4o Kard'!D32+'[1]5o Kard'!D32+'[1]Esperino'!D32+'[1]Mousiko'!D32+'[1]Itea'!D32+'[1]Magoula'!D32+'[1]Mataraga'!D32+'[1]Mitropoli'!D32+'[1]Kedrou'!D32+'[1]Leontariou'!D32+'[1]Mouzakiou'!D32+'[1]Palama'!D32+'[1]Proastiou'!D32+'[1]Sofades'!D32+'[1]Fanari'!D32+'[1]-'!D32)</f>
        <v>40</v>
      </c>
      <c r="E32" s="128"/>
      <c r="F32" s="128"/>
      <c r="G32" s="128"/>
      <c r="H32" s="128"/>
      <c r="I32" s="119">
        <f>SUM('[1]1o Kard'!I32+'[1]2o Kard'!I32+'[1]3o Kard'!I31+'[1]4o Kard'!I32+'[1]5o Kard'!I32+'[1]Esperino'!I32+'[1]Mousiko'!I32+'[1]Itea'!I32+'[1]Magoula'!I32+'[1]Mataraga'!I32+'[1]Mitropoli'!I32+'[1]Kedrou'!I32+'[1]Leontariou'!I32+'[1]Mouzakiou'!I32+'[1]Palama'!I32+'[1]Proastiou'!I32+'[1]Sofades'!I32+'[1]Fanari'!I32+'[1]-'!I32)</f>
        <v>15</v>
      </c>
      <c r="J32" s="119">
        <f>SUM('[1]1o Kard'!J32+'[1]2o Kard'!J32+'[1]3o Kard'!J32+'[1]4o Kard'!J32+'[1]5o Kard'!J32+'[1]Esperino'!J32+'[1]Mousiko'!J32+'[1]Itea'!J32+'[1]Magoula'!J32+'[1]Mataraga'!J32+'[1]Mitropoli'!J32+'[1]Kedrou'!J32+'[1]Leontariou'!J32+'[1]Mouzakiou'!J32+'[1]Palama'!J32+'[1]Proastiou'!J32+'[1]Sofades'!J32+'[1]Fanari'!J32+'[1]-'!J32)</f>
        <v>5</v>
      </c>
      <c r="K32" s="44">
        <f aca="true" t="shared" si="3" ref="K32:L38">SUM(I32)</f>
        <v>15</v>
      </c>
      <c r="L32" s="44">
        <f t="shared" si="3"/>
        <v>5</v>
      </c>
      <c r="M32" s="44">
        <f t="shared" si="1"/>
        <v>20</v>
      </c>
    </row>
    <row r="33" spans="1:13" ht="25.5" customHeight="1">
      <c r="A33" s="112" t="s">
        <v>30</v>
      </c>
      <c r="B33" s="31" t="s">
        <v>13</v>
      </c>
      <c r="C33" s="32" t="s">
        <v>12</v>
      </c>
      <c r="D33" s="119">
        <f>SUM('[1]1o Kard'!D33+'[1]2o Kard'!D33+'[1]3o Kard'!D33+'[1]4o Kard'!D33+'[1]5o Kard'!D33+'[1]Esperino'!D33+'[1]Mousiko'!D33+'[1]Itea'!D33+'[1]Magoula'!D33+'[1]Mataraga'!D33+'[1]Mitropoli'!D33+'[1]Kedrou'!D33+'[1]Leontariou'!D33+'[1]Mouzakiou'!D33+'[1]Palama'!D33+'[1]Proastiou'!D33+'[1]Sofades'!D33+'[1]Fanari'!D33+'[1]-'!D33)</f>
        <v>40</v>
      </c>
      <c r="E33" s="128"/>
      <c r="F33" s="128"/>
      <c r="G33" s="128"/>
      <c r="H33" s="128"/>
      <c r="I33" s="119">
        <f>SUM('[1]1o Kard'!I33+'[1]2o Kard'!I33+'[1]3o Kard'!I33+'[1]4o Kard'!I33+'[1]5o Kard'!I33+'[1]Esperino'!I33+'[1]Mousiko'!I33+'[1]Itea'!I33+'[1]Magoula'!I33+'[1]Mataraga'!I33+'[1]Mitropoli'!I33+'[1]Kedrou'!I33+'[1]Leontariou'!I33+'[1]Mouzakiou'!I33+'[1]Palama'!I33+'[1]Proastiou'!I33+'[1]Sofades'!I33+'[1]Fanari'!I33+'[1]-'!I33)</f>
        <v>20</v>
      </c>
      <c r="J33" s="119">
        <f>SUM('[1]1o Kard'!J33+'[1]2o Kard'!J33+'[1]3o Kard'!J33+'[1]4o Kard'!J33+'[1]5o Kard'!J33+'[1]Esperino'!J33+'[1]Mousiko'!J33+'[1]Itea'!J33+'[1]Magoula'!J33+'[1]Mataraga'!J33+'[1]Mitropoli'!J33+'[1]Kedrou'!J33+'[1]Leontariou'!J33+'[1]Mouzakiou'!J33+'[1]Palama'!J33+'[1]Proastiou'!J33+'[1]Sofades'!J33+'[1]Fanari'!J33+'[1]-'!J33)</f>
        <v>6</v>
      </c>
      <c r="K33" s="44">
        <f t="shared" si="3"/>
        <v>20</v>
      </c>
      <c r="L33" s="44">
        <f t="shared" si="3"/>
        <v>6</v>
      </c>
      <c r="M33" s="44">
        <f t="shared" si="1"/>
        <v>26</v>
      </c>
    </row>
    <row r="34" spans="1:13" ht="25.5" customHeight="1">
      <c r="A34" s="112" t="s">
        <v>31</v>
      </c>
      <c r="B34" s="31" t="s">
        <v>13</v>
      </c>
      <c r="C34" s="32" t="s">
        <v>32</v>
      </c>
      <c r="D34" s="119">
        <f>SUM('[1]1o Kard'!D34+'[1]2o Kard'!D34+'[1]3o Kard'!D34+'[1]4o Kard'!D34+'[1]5o Kard'!D34+'[1]Esperino'!D34+'[1]Mousiko'!D34+'[1]Itea'!D34+'[1]Magoula'!D34+'[1]Mataraga'!D34+'[1]Mitropoli'!D34+'[1]Kedrou'!D34+'[1]Leontariou'!D34+'[1]Mouzakiou'!D34+'[1]Palama'!D34+'[1]Proastiou'!D34+'[1]Sofades'!D34+'[1]Fanari'!D34+'[1]-'!D34)</f>
        <v>1</v>
      </c>
      <c r="E34" s="128"/>
      <c r="F34" s="128"/>
      <c r="G34" s="128"/>
      <c r="H34" s="128"/>
      <c r="I34" s="119">
        <f>SUM('[1]1o Kard'!I34+'[1]2o Kard'!I34+'[1]3o Kard'!I34+'[1]4o Kard'!I34+'[1]5o Kard'!I34+'[1]Esperino'!I34+'[1]Mousiko'!I34+'[1]Itea'!I34+'[1]Magoula'!I34+'[1]Mataraga'!I34+'[1]Mitropoli'!I34+'[1]Kedrou'!I34+'[1]Leontariou'!I34+'[1]Mouzakiou'!I34+'[1]Palama'!I34+'[1]Proastiou'!I34+'[1]Sofades'!I34+'[1]Fanari'!I34+'[1]-'!I34)</f>
        <v>0</v>
      </c>
      <c r="J34" s="119">
        <f>SUM('[1]1o Kard'!J34+'[1]2o Kard'!J34+'[1]3o Kard'!J34+'[1]4o Kard'!J34+'[1]5o Kard'!J34+'[1]Esperino'!J34+'[1]Mousiko'!J34+'[1]Itea'!J34+'[1]Magoula'!J34+'[1]Mataraga'!J34+'[1]Mitropoli'!J34+'[1]Kedrou'!J34+'[1]Leontariou'!J34+'[1]Mouzakiou'!J34+'[1]Palama'!J34+'[1]Proastiou'!J34+'[1]Sofades'!J34+'[1]Fanari'!J34+'[1]-'!J34)</f>
        <v>1</v>
      </c>
      <c r="K34" s="44">
        <f t="shared" si="3"/>
        <v>0</v>
      </c>
      <c r="L34" s="44">
        <f t="shared" si="3"/>
        <v>1</v>
      </c>
      <c r="M34" s="44">
        <f t="shared" si="1"/>
        <v>1</v>
      </c>
    </row>
    <row r="35" spans="1:13" ht="33.75" customHeight="1">
      <c r="A35" s="110" t="s">
        <v>33</v>
      </c>
      <c r="B35" s="31" t="s">
        <v>13</v>
      </c>
      <c r="C35" s="32" t="s">
        <v>32</v>
      </c>
      <c r="D35" s="119">
        <f>SUM('[1]1o Kard'!D35+'[1]2o Kard'!D35+'[1]3o Kard'!D35+'[1]4o Kard'!D35+'[1]5o Kard'!D35+'[1]Esperino'!D35+'[1]Mousiko'!D35+'[1]Itea'!D35+'[1]Magoula'!D35+'[1]Mataraga'!D35+'[1]Mitropoli'!D35+'[1]Kedrou'!D35+'[1]Leontariou'!D35+'[1]Mouzakiou'!D35+'[1]Palama'!D35+'[1]Proastiou'!D35+'[1]Sofades'!D35+'[1]Fanari'!D35+'[1]-'!D35)</f>
        <v>1</v>
      </c>
      <c r="E35" s="128"/>
      <c r="F35" s="128"/>
      <c r="G35" s="128"/>
      <c r="H35" s="128"/>
      <c r="I35" s="119">
        <f>SUM('[1]1o Kard'!I35+'[1]2o Kard'!I35+'[1]3o Kard'!I35+'[1]4o Kard'!I35+'[1]5o Kard'!I35+'[1]Esperino'!I35+'[1]Mousiko'!I35+'[1]Itea'!I35+'[1]Magoula'!I35+'[1]Mataraga'!I35+'[1]Mitropoli'!I35+'[1]Kedrou'!I35+'[1]Leontariou'!I35+'[1]Mouzakiou'!I35+'[1]Palama'!I35+'[1]Proastiou'!I35+'[1]Sofades'!I35+'[1]Fanari'!I35+'[1]-'!I35)</f>
        <v>0</v>
      </c>
      <c r="J35" s="119">
        <f>SUM('[1]1o Kard'!J35+'[1]2o Kard'!J35+'[1]3o Kard'!J35+'[1]4o Kard'!J35+'[1]5o Kard'!J35+'[1]Esperino'!J35+'[1]Mousiko'!J35+'[1]Itea'!J35+'[1]Magoula'!J35+'[1]Mataraga'!J35+'[1]Mitropoli'!J35+'[1]Kedrou'!J35+'[1]Leontariou'!J35+'[1]Mouzakiou'!J35+'[1]Palama'!J35+'[1]Proastiou'!J35+'[1]Sofades'!J35+'[1]Fanari'!J35+'[1]-'!J35)</f>
        <v>1</v>
      </c>
      <c r="K35" s="44">
        <f t="shared" si="3"/>
        <v>0</v>
      </c>
      <c r="L35" s="44">
        <f t="shared" si="3"/>
        <v>1</v>
      </c>
      <c r="M35" s="44">
        <f t="shared" si="1"/>
        <v>1</v>
      </c>
    </row>
    <row r="36" spans="1:13" ht="33.75" customHeight="1">
      <c r="A36" s="110" t="s">
        <v>34</v>
      </c>
      <c r="B36" s="31" t="s">
        <v>13</v>
      </c>
      <c r="C36" s="32" t="s">
        <v>11</v>
      </c>
      <c r="D36" s="119">
        <f>SUM('[1]1o Kard'!D36+'[1]2o Kard'!D36+'[1]3o Kard'!D36+'[1]4o Kard'!D36+'[1]5o Kard'!D36+'[1]Esperino'!D36+'[1]Mousiko'!D36+'[1]Itea'!D36+'[1]Magoula'!D36+'[1]Mataraga'!D36+'[1]Mitropoli'!D36+'[1]Kedrou'!D36+'[1]Leontariou'!D36+'[1]Mouzakiou'!D36+'[1]Palama'!D36+'[1]Proastiou'!D36+'[1]Sofades'!D36+'[1]Fanari'!D36+'[1]-'!D36)</f>
        <v>42</v>
      </c>
      <c r="E36" s="128"/>
      <c r="F36" s="128"/>
      <c r="G36" s="128"/>
      <c r="H36" s="128"/>
      <c r="I36" s="119">
        <f>SUM('[1]1o Kard'!I36+'[1]2o Kard'!I36+'[1]3o Kard'!I36+'[1]4o Kard'!I36+'[1]5o Kard'!I36+'[1]Esperino'!I36+'[1]Mousiko'!I36+'[1]Itea'!I36+'[1]Magoula'!I36+'[1]Mataraga'!I36+'[1]Mitropoli'!I36+'[1]Kedrou'!I36+'[1]Leontariou'!I36+'[1]Mouzakiou'!I36+'[1]Palama'!I36+'[1]Proastiou'!I36+'[1]Sofades'!I36+'[1]Fanari'!I36+'[1]-'!I36)</f>
        <v>8</v>
      </c>
      <c r="J36" s="119">
        <f>SUM('[1]1o Kard'!J36+'[1]2o Kard'!J36+'[1]3o Kard'!J36+'[1]4o Kard'!J36+'[1]5o Kard'!J36+'[1]Esperino'!J36+'[1]Mousiko'!J36+'[1]Itea'!J36+'[1]Magoula'!J36+'[1]Mataraga'!J36+'[1]Mitropoli'!J36+'[1]Kedrou'!J36+'[1]Leontariou'!J36+'[1]Mouzakiou'!J36+'[1]Palama'!J36+'[1]Proastiou'!J36+'[1]Sofades'!J36+'[1]Fanari'!J36+'[1]-'!J36)</f>
        <v>9</v>
      </c>
      <c r="K36" s="44">
        <f t="shared" si="3"/>
        <v>8</v>
      </c>
      <c r="L36" s="44">
        <f t="shared" si="3"/>
        <v>9</v>
      </c>
      <c r="M36" s="44">
        <f t="shared" si="1"/>
        <v>17</v>
      </c>
    </row>
    <row r="37" spans="1:13" ht="32.25" customHeight="1">
      <c r="A37" s="110" t="s">
        <v>35</v>
      </c>
      <c r="B37" s="31" t="s">
        <v>13</v>
      </c>
      <c r="C37" s="32" t="s">
        <v>17</v>
      </c>
      <c r="D37" s="119">
        <f>SUM('[1]1o Kard'!D37+'[1]2o Kard'!D37+'[1]3o Kard'!D37+'[1]4o Kard'!D37+'[1]5o Kard'!D37+'[1]Esperino'!D37+'[1]Mousiko'!D37+'[1]Itea'!D37+'[1]Magoula'!D37+'[1]Mataraga'!D37+'[1]Mitropoli'!D37+'[1]Kedrou'!D37+'[1]Leontariou'!D37+'[1]Mouzakiou'!D37+'[1]Palama'!D37+'[1]Proastiou'!D37+'[1]Sofades'!D37+'[1]Fanari'!D37+'[1]-'!D37)</f>
        <v>14</v>
      </c>
      <c r="E37" s="128"/>
      <c r="F37" s="128"/>
      <c r="G37" s="128"/>
      <c r="H37" s="128"/>
      <c r="I37" s="119">
        <f>SUM('[1]1o Kard'!I37+'[1]2o Kard'!I37+'[1]3o Kard'!I37+'[1]4o Kard'!I37+'[1]5o Kard'!I37+'[1]Esperino'!I37+'[1]Mousiko'!I37+'[1]Itea'!I37+'[1]Magoula'!I37+'[1]Mataraga'!I37+'[1]Mitropoli'!I37+'[1]Kedrou'!I37+'[1]Leontariou'!I37+'[1]Mouzakiou'!I37+'[1]Palama'!I37+'[1]Proastiou'!I37+'[1]Sofades'!I37+'[1]Fanari'!I37+'[1]-'!I37)</f>
        <v>4</v>
      </c>
      <c r="J37" s="119">
        <f>SUM('[1]1o Kard'!J37+'[1]2o Kard'!J37+'[1]3o Kard'!J37+'[1]4o Kard'!J37+'[1]5o Kard'!J37+'[1]Esperino'!J37+'[1]Mousiko'!J37+'[1]Itea'!J37+'[1]Magoula'!J37+'[1]Mataraga'!J37+'[1]Mitropoli'!J37+'[1]Kedrou'!J37+'[1]Leontariou'!J37+'[1]Mouzakiou'!J37+'[1]Palama'!J37+'[1]Proastiou'!J37+'[1]Sofades'!J37+'[1]Fanari'!J37+'[1]-'!J37)</f>
        <v>0</v>
      </c>
      <c r="K37" s="44">
        <f t="shared" si="3"/>
        <v>4</v>
      </c>
      <c r="L37" s="44">
        <f t="shared" si="3"/>
        <v>0</v>
      </c>
      <c r="M37" s="44">
        <f t="shared" si="1"/>
        <v>4</v>
      </c>
    </row>
    <row r="38" spans="1:13" ht="25.5" customHeight="1" thickBot="1">
      <c r="A38" s="112" t="s">
        <v>36</v>
      </c>
      <c r="B38" s="31" t="s">
        <v>13</v>
      </c>
      <c r="C38" s="32" t="s">
        <v>17</v>
      </c>
      <c r="D38" s="119">
        <f>SUM('[1]1o Kard'!D38+'[1]2o Kard'!D38+'[1]3o Kard'!D38+'[1]4o Kard'!D38+'[1]5o Kard'!D38+'[1]Esperino'!D38+'[1]Mousiko'!D38+'[1]Itea'!D38+'[1]Magoula'!D38+'[1]Mataraga'!D38+'[1]Mitropoli'!D38+'[1]Kedrou'!D38+'[1]Leontariou'!D38+'[1]Mouzakiou'!D38+'[1]Palama'!D38+'[1]Proastiou'!D38+'[1]Sofades'!D38+'[1]Fanari'!D38+'[1]-'!D38)</f>
        <v>14</v>
      </c>
      <c r="E38" s="128"/>
      <c r="F38" s="128"/>
      <c r="G38" s="128"/>
      <c r="H38" s="128"/>
      <c r="I38" s="119">
        <f>SUM('[1]1o Kard'!I38+'[1]2o Kard'!I38+'[1]3o Kard'!I38+'[1]4o Kard'!I38+'[1]5o Kard'!I38+'[1]Esperino'!I38+'[1]Mousiko'!I38+'[1]Itea'!I38+'[1]Magoula'!I38+'[1]Mataraga'!I38+'[1]Mitropoli'!I38+'[1]Kedrou'!I38+'[1]Leontariou'!I38+'[1]Mouzakiou'!I38+'[1]Palama'!I38+'[1]Proastiou'!I38+'[1]Sofades'!I38+'[1]Fanari'!I38+'[1]-'!I38)</f>
        <v>7</v>
      </c>
      <c r="J38" s="119">
        <f>SUM('[1]1o Kard'!J38+'[1]2o Kard'!J38+'[1]3o Kard'!J38+'[1]4o Kard'!J38+'[1]5o Kard'!J38+'[1]Esperino'!J38+'[1]Mousiko'!J38+'[1]Itea'!J38+'[1]Magoula'!J38+'[1]Mataraga'!J38+'[1]Mitropoli'!J38+'[1]Kedrou'!J38+'[1]Leontariou'!J38+'[1]Mouzakiou'!J38+'[1]Palama'!J38+'[1]Proastiou'!J38+'[1]Sofades'!J38+'[1]Fanari'!J38+'[1]-'!J38)</f>
        <v>1</v>
      </c>
      <c r="K38" s="56">
        <f t="shared" si="3"/>
        <v>7</v>
      </c>
      <c r="L38" s="56">
        <f t="shared" si="3"/>
        <v>1</v>
      </c>
      <c r="M38" s="56">
        <f t="shared" si="1"/>
        <v>8</v>
      </c>
    </row>
    <row r="39" spans="1:14" ht="25.5" customHeight="1">
      <c r="A39" s="214" t="s">
        <v>54</v>
      </c>
      <c r="B39" s="176"/>
      <c r="C39" s="176"/>
      <c r="D39" s="176"/>
      <c r="E39" s="176"/>
      <c r="F39" s="176"/>
      <c r="G39" s="176"/>
      <c r="H39" s="176"/>
      <c r="I39" s="176"/>
      <c r="J39" s="177"/>
      <c r="K39" s="45">
        <f>SUM(K8:K38)</f>
        <v>362</v>
      </c>
      <c r="L39" s="45">
        <f>SUM(L8:L38)</f>
        <v>163</v>
      </c>
      <c r="M39" s="45">
        <f>SUM(M8:M38)</f>
        <v>525</v>
      </c>
      <c r="N39" s="33"/>
    </row>
    <row r="40" spans="1:14" ht="25.5" customHeight="1">
      <c r="A40" s="205" t="s">
        <v>55</v>
      </c>
      <c r="B40" s="206"/>
      <c r="C40" s="207"/>
      <c r="D40" s="38"/>
      <c r="E40" s="39">
        <f aca="true" t="shared" si="4" ref="E40:J40">SUM(E8:E38)</f>
        <v>161</v>
      </c>
      <c r="F40" s="39">
        <f t="shared" si="4"/>
        <v>73</v>
      </c>
      <c r="G40" s="40">
        <f t="shared" si="4"/>
        <v>132</v>
      </c>
      <c r="H40" s="40">
        <f t="shared" si="4"/>
        <v>62</v>
      </c>
      <c r="I40" s="41">
        <f t="shared" si="4"/>
        <v>69</v>
      </c>
      <c r="J40" s="41">
        <f t="shared" si="4"/>
        <v>28</v>
      </c>
      <c r="K40" s="109">
        <f>SUM(E40,G40,I40)</f>
        <v>362</v>
      </c>
      <c r="L40" s="109">
        <f>SUM(F40,H40,J40)</f>
        <v>163</v>
      </c>
      <c r="M40" s="109">
        <f>SUM(K40:L40)</f>
        <v>525</v>
      </c>
      <c r="N40" s="33"/>
    </row>
    <row r="41" spans="1:14" ht="25.5" customHeight="1">
      <c r="A41" s="208"/>
      <c r="B41" s="209"/>
      <c r="C41" s="210"/>
      <c r="D41" s="42" t="s">
        <v>48</v>
      </c>
      <c r="E41" s="39">
        <f>SUM(E8:E11)</f>
        <v>68</v>
      </c>
      <c r="F41" s="39">
        <f>SUM(F8:F11)</f>
        <v>24</v>
      </c>
      <c r="G41" s="40">
        <f>SUM(G20:G22)</f>
        <v>52</v>
      </c>
      <c r="H41" s="40">
        <f>SUM(H20:H22)</f>
        <v>37</v>
      </c>
      <c r="I41" s="43"/>
      <c r="J41" s="43"/>
      <c r="K41" s="37">
        <f aca="true" t="shared" si="5" ref="K41:L43">SUM(E41,G41,I41)</f>
        <v>120</v>
      </c>
      <c r="L41" s="37">
        <f t="shared" si="5"/>
        <v>61</v>
      </c>
      <c r="M41" s="37">
        <f>SUM(K41,L41)</f>
        <v>181</v>
      </c>
      <c r="N41" s="33"/>
    </row>
    <row r="42" spans="1:14" ht="25.5" customHeight="1">
      <c r="A42" s="208"/>
      <c r="B42" s="209"/>
      <c r="C42" s="210"/>
      <c r="D42" s="42" t="s">
        <v>49</v>
      </c>
      <c r="E42" s="39">
        <f>SUM(E12:E15)</f>
        <v>61</v>
      </c>
      <c r="F42" s="39">
        <f>SUM(F12:F15)</f>
        <v>19</v>
      </c>
      <c r="G42" s="40">
        <f>SUM(G23:G28)</f>
        <v>59</v>
      </c>
      <c r="H42" s="40">
        <f>SUM(H23:H28)</f>
        <v>23</v>
      </c>
      <c r="I42" s="41">
        <f>SUM(I31:I35)</f>
        <v>50</v>
      </c>
      <c r="J42" s="41">
        <f>SUM(J31:J35)</f>
        <v>18</v>
      </c>
      <c r="K42" s="37">
        <f t="shared" si="5"/>
        <v>170</v>
      </c>
      <c r="L42" s="37">
        <f t="shared" si="5"/>
        <v>60</v>
      </c>
      <c r="M42" s="37">
        <f>SUM(K42,L42)</f>
        <v>230</v>
      </c>
      <c r="N42" s="33"/>
    </row>
    <row r="43" spans="1:14" ht="25.5" customHeight="1">
      <c r="A43" s="211"/>
      <c r="B43" s="212"/>
      <c r="C43" s="213"/>
      <c r="D43" s="42" t="s">
        <v>50</v>
      </c>
      <c r="E43" s="39">
        <f>SUM(E16:E19)</f>
        <v>32</v>
      </c>
      <c r="F43" s="39">
        <f>SUM(F16:F19)</f>
        <v>30</v>
      </c>
      <c r="G43" s="40">
        <f>SUM(G29:G30)</f>
        <v>21</v>
      </c>
      <c r="H43" s="40">
        <f>SUM(H29:H30)</f>
        <v>2</v>
      </c>
      <c r="I43" s="41">
        <f>SUM(I36:I38)</f>
        <v>19</v>
      </c>
      <c r="J43" s="41">
        <f>SUM(J36:J38)</f>
        <v>10</v>
      </c>
      <c r="K43" s="37">
        <f t="shared" si="5"/>
        <v>72</v>
      </c>
      <c r="L43" s="37">
        <f t="shared" si="5"/>
        <v>42</v>
      </c>
      <c r="M43" s="37">
        <f>SUM(K43,L43)</f>
        <v>114</v>
      </c>
      <c r="N43" s="33"/>
    </row>
    <row r="44" ht="25.5" customHeight="1"/>
    <row r="45" ht="84" customHeight="1"/>
    <row r="46" ht="36.75" customHeight="1"/>
    <row r="47" spans="1:14" s="36" customFormat="1" ht="25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6" customFormat="1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6" customFormat="1" ht="25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6" customFormat="1" ht="25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36" customFormat="1" ht="2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6" customFormat="1" ht="25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36" customFormat="1" ht="25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36" customFormat="1" ht="25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36" customFormat="1" ht="25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36" customFormat="1" ht="25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36" customFormat="1" ht="25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36" customFormat="1" ht="25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6" customFormat="1" ht="25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6" customFormat="1" ht="25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36" customFormat="1" ht="2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36" customFormat="1" ht="25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36" customFormat="1" ht="25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36" customFormat="1" ht="25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36" customFormat="1" ht="2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36" customFormat="1" ht="25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36" customFormat="1" ht="25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6" customFormat="1" ht="25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36" customFormat="1" ht="25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36" customFormat="1" ht="25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36" customFormat="1" ht="25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36" customFormat="1" ht="25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36" customFormat="1" ht="25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36" customFormat="1" ht="25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36" customFormat="1" ht="25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36" customFormat="1" ht="25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36" customFormat="1" ht="25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36" customFormat="1" ht="25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36" customFormat="1" ht="25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36" customFormat="1" ht="25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36" customFormat="1" ht="25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36" customFormat="1" ht="25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36" customFormat="1" ht="25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91" customFormat="1" ht="25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36" customFormat="1" ht="25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36" customFormat="1" ht="7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36" customFormat="1" ht="25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36" customFormat="1" ht="25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36" customFormat="1" ht="25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36" customFormat="1" ht="25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36" customFormat="1" ht="25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36" customFormat="1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</sheetData>
  <sheetProtection/>
  <mergeCells count="13">
    <mergeCell ref="E7:J7"/>
    <mergeCell ref="A1:M1"/>
    <mergeCell ref="A2:M2"/>
    <mergeCell ref="A40:C43"/>
    <mergeCell ref="A39:J39"/>
    <mergeCell ref="A4:M4"/>
    <mergeCell ref="A3:M3"/>
    <mergeCell ref="K6:L6"/>
    <mergeCell ref="K5:M5"/>
    <mergeCell ref="M7:N7"/>
    <mergeCell ref="E5:F5"/>
    <mergeCell ref="G5:H5"/>
    <mergeCell ref="I5:J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C12"/>
  <sheetViews>
    <sheetView zoomScalePageLayoutView="0" workbookViewId="0" topLeftCell="A1">
      <selection activeCell="A1" sqref="A1:Y12"/>
    </sheetView>
  </sheetViews>
  <sheetFormatPr defaultColWidth="9.140625" defaultRowHeight="12.75"/>
  <cols>
    <col min="1" max="1" width="14.140625" style="46" customWidth="1"/>
    <col min="2" max="2" width="3.7109375" style="0" customWidth="1"/>
    <col min="3" max="3" width="5.8515625" style="0" customWidth="1"/>
    <col min="4" max="4" width="5.421875" style="0" customWidth="1"/>
    <col min="5" max="5" width="6.00390625" style="0" customWidth="1"/>
    <col min="6" max="6" width="4.7109375" style="0" customWidth="1"/>
    <col min="7" max="7" width="5.421875" style="0" customWidth="1"/>
    <col min="8" max="8" width="4.7109375" style="0" customWidth="1"/>
    <col min="9" max="9" width="5.28125" style="0" customWidth="1"/>
    <col min="10" max="10" width="3.7109375" style="0" customWidth="1"/>
    <col min="11" max="11" width="5.8515625" style="0" customWidth="1"/>
    <col min="12" max="12" width="5.140625" style="0" customWidth="1"/>
    <col min="13" max="13" width="6.00390625" style="0" customWidth="1"/>
    <col min="14" max="14" width="4.7109375" style="0" customWidth="1"/>
    <col min="15" max="15" width="5.421875" style="0" customWidth="1"/>
    <col min="16" max="16" width="4.7109375" style="0" customWidth="1"/>
    <col min="17" max="17" width="5.140625" style="0" customWidth="1"/>
    <col min="18" max="18" width="3.7109375" style="0" customWidth="1"/>
    <col min="19" max="19" width="5.8515625" style="0" customWidth="1"/>
    <col min="20" max="20" width="5.00390625" style="0" customWidth="1"/>
    <col min="21" max="21" width="6.00390625" style="0" customWidth="1"/>
    <col min="22" max="22" width="4.7109375" style="0" customWidth="1"/>
    <col min="23" max="23" width="5.28125" style="0" customWidth="1"/>
    <col min="24" max="24" width="4.7109375" style="0" customWidth="1"/>
    <col min="25" max="25" width="5.7109375" style="0" customWidth="1"/>
  </cols>
  <sheetData>
    <row r="1" spans="1:25" s="46" customFormat="1" ht="20.25">
      <c r="A1" s="218" t="s">
        <v>108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20"/>
    </row>
    <row r="2" spans="1:25" s="46" customFormat="1" ht="20.25">
      <c r="A2" s="221" t="s">
        <v>137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3"/>
    </row>
    <row r="3" spans="1:25" s="46" customFormat="1" ht="18">
      <c r="A3" s="88"/>
      <c r="B3" s="225" t="s">
        <v>0</v>
      </c>
      <c r="C3" s="225"/>
      <c r="D3" s="225"/>
      <c r="E3" s="225"/>
      <c r="F3" s="225"/>
      <c r="G3" s="225"/>
      <c r="H3" s="225"/>
      <c r="I3" s="226"/>
      <c r="J3" s="228" t="s">
        <v>1</v>
      </c>
      <c r="K3" s="229"/>
      <c r="L3" s="229"/>
      <c r="M3" s="229"/>
      <c r="N3" s="229"/>
      <c r="O3" s="229"/>
      <c r="P3" s="229"/>
      <c r="Q3" s="230"/>
      <c r="R3" s="231" t="s">
        <v>2</v>
      </c>
      <c r="S3" s="232"/>
      <c r="T3" s="232"/>
      <c r="U3" s="232"/>
      <c r="V3" s="232"/>
      <c r="W3" s="232"/>
      <c r="X3" s="232"/>
      <c r="Y3" s="233"/>
    </row>
    <row r="4" spans="1:25" s="46" customFormat="1" ht="223.5" customHeight="1">
      <c r="A4" s="62" t="s">
        <v>3</v>
      </c>
      <c r="B4" s="89" t="s">
        <v>81</v>
      </c>
      <c r="C4" s="81" t="s">
        <v>99</v>
      </c>
      <c r="D4" s="82" t="s">
        <v>82</v>
      </c>
      <c r="E4" s="81" t="s">
        <v>60</v>
      </c>
      <c r="F4" s="224" t="s">
        <v>83</v>
      </c>
      <c r="G4" s="224"/>
      <c r="H4" s="224" t="s">
        <v>84</v>
      </c>
      <c r="I4" s="224"/>
      <c r="J4" s="83" t="s">
        <v>37</v>
      </c>
      <c r="K4" s="83" t="s">
        <v>99</v>
      </c>
      <c r="L4" s="84" t="s">
        <v>82</v>
      </c>
      <c r="M4" s="83" t="s">
        <v>60</v>
      </c>
      <c r="N4" s="234" t="s">
        <v>83</v>
      </c>
      <c r="O4" s="234"/>
      <c r="P4" s="234" t="s">
        <v>84</v>
      </c>
      <c r="Q4" s="234"/>
      <c r="R4" s="86" t="s">
        <v>37</v>
      </c>
      <c r="S4" s="86" t="s">
        <v>99</v>
      </c>
      <c r="T4" s="87" t="s">
        <v>82</v>
      </c>
      <c r="U4" s="86" t="s">
        <v>60</v>
      </c>
      <c r="V4" s="227" t="s">
        <v>83</v>
      </c>
      <c r="W4" s="227"/>
      <c r="X4" s="227" t="s">
        <v>84</v>
      </c>
      <c r="Y4" s="227"/>
    </row>
    <row r="5" spans="1:25" ht="25.5" customHeight="1">
      <c r="A5" s="66" t="s">
        <v>86</v>
      </c>
      <c r="B5" s="64">
        <v>42</v>
      </c>
      <c r="C5" s="64">
        <v>168</v>
      </c>
      <c r="D5" s="64">
        <f>SUM(F5,H5)</f>
        <v>92</v>
      </c>
      <c r="E5" s="65">
        <f aca="true" t="shared" si="0" ref="E5:E12">D5/C5</f>
        <v>0.5476190476190477</v>
      </c>
      <c r="F5" s="64">
        <v>68</v>
      </c>
      <c r="G5" s="65">
        <f aca="true" t="shared" si="1" ref="G5:G12">F5/D5</f>
        <v>0.7391304347826086</v>
      </c>
      <c r="H5" s="64">
        <v>24</v>
      </c>
      <c r="I5" s="65">
        <f aca="true" t="shared" si="2" ref="I5:I12">H5/D5</f>
        <v>0.2608695652173913</v>
      </c>
      <c r="J5" s="64">
        <v>43</v>
      </c>
      <c r="K5" s="64">
        <v>129</v>
      </c>
      <c r="L5" s="64">
        <f>SUM(N5,P5)</f>
        <v>89</v>
      </c>
      <c r="M5" s="65">
        <f>L5/K5</f>
        <v>0.689922480620155</v>
      </c>
      <c r="N5" s="64">
        <v>52</v>
      </c>
      <c r="O5" s="65">
        <f>N5/L5</f>
        <v>0.5842696629213483</v>
      </c>
      <c r="P5" s="64">
        <v>37</v>
      </c>
      <c r="Q5" s="65">
        <f>P5/L5</f>
        <v>0.4157303370786517</v>
      </c>
      <c r="R5" s="85"/>
      <c r="S5" s="85"/>
      <c r="T5" s="63"/>
      <c r="U5" s="52"/>
      <c r="V5" s="63"/>
      <c r="W5" s="52"/>
      <c r="X5" s="63"/>
      <c r="Y5" s="52"/>
    </row>
    <row r="6" spans="1:29" ht="25.5" customHeight="1">
      <c r="A6" s="66" t="s">
        <v>100</v>
      </c>
      <c r="B6" s="64">
        <v>40</v>
      </c>
      <c r="C6" s="64">
        <v>120</v>
      </c>
      <c r="D6" s="64">
        <f>SUM(F6,H6)</f>
        <v>59</v>
      </c>
      <c r="E6" s="65">
        <f t="shared" si="0"/>
        <v>0.49166666666666664</v>
      </c>
      <c r="F6" s="64">
        <v>47</v>
      </c>
      <c r="G6" s="65">
        <f t="shared" si="1"/>
        <v>0.7966101694915254</v>
      </c>
      <c r="H6" s="64">
        <v>12</v>
      </c>
      <c r="I6" s="65">
        <f t="shared" si="2"/>
        <v>0.2033898305084746</v>
      </c>
      <c r="J6" s="93">
        <v>40</v>
      </c>
      <c r="K6" s="64">
        <v>120</v>
      </c>
      <c r="L6" s="64">
        <f>SUM(N6,P6)</f>
        <v>47</v>
      </c>
      <c r="M6" s="65">
        <f>L6/K6</f>
        <v>0.39166666666666666</v>
      </c>
      <c r="N6" s="64">
        <v>28</v>
      </c>
      <c r="O6" s="65">
        <f>N6/L6</f>
        <v>0.5957446808510638</v>
      </c>
      <c r="P6" s="64">
        <v>19</v>
      </c>
      <c r="Q6" s="65">
        <f>P6/L6</f>
        <v>0.40425531914893614</v>
      </c>
      <c r="R6" s="93">
        <v>40</v>
      </c>
      <c r="S6" s="64">
        <v>120</v>
      </c>
      <c r="T6" s="64">
        <f>SUM(V6,X6)</f>
        <v>66</v>
      </c>
      <c r="U6" s="65">
        <f>T6/S6</f>
        <v>0.55</v>
      </c>
      <c r="V6" s="64">
        <v>50</v>
      </c>
      <c r="W6" s="95">
        <f>V6/T6</f>
        <v>0.7575757575757576</v>
      </c>
      <c r="X6" s="93">
        <v>16</v>
      </c>
      <c r="Y6" s="95">
        <f>X6/T6</f>
        <v>0.24242424242424243</v>
      </c>
      <c r="AA6">
        <v>196</v>
      </c>
      <c r="AB6">
        <v>88</v>
      </c>
      <c r="AC6" s="162">
        <v>0.45</v>
      </c>
    </row>
    <row r="7" spans="1:29" ht="25.5" customHeight="1">
      <c r="A7" s="66" t="s">
        <v>140</v>
      </c>
      <c r="B7" s="67"/>
      <c r="C7" s="67"/>
      <c r="D7" s="67"/>
      <c r="E7" s="92"/>
      <c r="F7" s="67"/>
      <c r="G7" s="92"/>
      <c r="H7" s="67"/>
      <c r="I7" s="92"/>
      <c r="J7" s="94"/>
      <c r="K7" s="67"/>
      <c r="L7" s="67"/>
      <c r="M7" s="92"/>
      <c r="N7" s="67"/>
      <c r="O7" s="92"/>
      <c r="P7" s="67"/>
      <c r="Q7" s="92"/>
      <c r="R7" s="93">
        <v>1</v>
      </c>
      <c r="S7" s="64">
        <v>2</v>
      </c>
      <c r="T7" s="64">
        <f>SUM(V7,X7)</f>
        <v>2</v>
      </c>
      <c r="U7" s="65">
        <f>T7/S7</f>
        <v>1</v>
      </c>
      <c r="V7" s="64">
        <v>0</v>
      </c>
      <c r="W7" s="95">
        <f>V7/T7</f>
        <v>0</v>
      </c>
      <c r="X7" s="93">
        <v>2</v>
      </c>
      <c r="Y7" s="95">
        <f>X7/T7</f>
        <v>1</v>
      </c>
      <c r="AA7">
        <v>174</v>
      </c>
      <c r="AB7">
        <v>82</v>
      </c>
      <c r="AC7" s="162">
        <v>0.47</v>
      </c>
    </row>
    <row r="8" spans="1:29" ht="25.5" customHeight="1">
      <c r="A8" s="66" t="s">
        <v>101</v>
      </c>
      <c r="B8" s="90">
        <v>38</v>
      </c>
      <c r="C8" s="64">
        <v>76</v>
      </c>
      <c r="D8" s="64">
        <f>SUM(F8,H8)</f>
        <v>29</v>
      </c>
      <c r="E8" s="65">
        <f t="shared" si="0"/>
        <v>0.3815789473684211</v>
      </c>
      <c r="F8" s="64">
        <v>17</v>
      </c>
      <c r="G8" s="65">
        <f t="shared" si="1"/>
        <v>0.5862068965517241</v>
      </c>
      <c r="H8" s="64">
        <v>12</v>
      </c>
      <c r="I8" s="65">
        <f t="shared" si="2"/>
        <v>0.41379310344827586</v>
      </c>
      <c r="J8" s="93">
        <v>18</v>
      </c>
      <c r="K8" s="64">
        <v>54</v>
      </c>
      <c r="L8" s="64">
        <f>SUM(N8,P8)</f>
        <v>35</v>
      </c>
      <c r="M8" s="65">
        <f>L8/K8</f>
        <v>0.6481481481481481</v>
      </c>
      <c r="N8" s="64">
        <v>31</v>
      </c>
      <c r="O8" s="65">
        <f>N8/L8</f>
        <v>0.8857142857142857</v>
      </c>
      <c r="P8" s="64">
        <v>4</v>
      </c>
      <c r="Q8" s="65">
        <f>P8/L8</f>
        <v>0.11428571428571428</v>
      </c>
      <c r="R8" s="94"/>
      <c r="S8" s="160"/>
      <c r="T8" s="160"/>
      <c r="U8" s="160"/>
      <c r="V8" s="160"/>
      <c r="W8" s="161"/>
      <c r="X8" s="160"/>
      <c r="Y8" s="161"/>
      <c r="AA8">
        <v>122</v>
      </c>
      <c r="AB8">
        <v>68</v>
      </c>
      <c r="AC8" s="162">
        <v>0.56</v>
      </c>
    </row>
    <row r="9" spans="1:29" ht="25.5" customHeight="1">
      <c r="A9" s="66" t="s">
        <v>102</v>
      </c>
      <c r="B9" s="64">
        <v>42</v>
      </c>
      <c r="C9" s="64">
        <v>42</v>
      </c>
      <c r="D9" s="64">
        <f>SUM(F9,H9)</f>
        <v>20</v>
      </c>
      <c r="E9" s="65">
        <f t="shared" si="0"/>
        <v>0.47619047619047616</v>
      </c>
      <c r="F9" s="64">
        <v>17</v>
      </c>
      <c r="G9" s="65">
        <f t="shared" si="1"/>
        <v>0.85</v>
      </c>
      <c r="H9" s="64">
        <v>3</v>
      </c>
      <c r="I9" s="65">
        <f t="shared" si="2"/>
        <v>0.15</v>
      </c>
      <c r="J9" s="94"/>
      <c r="K9" s="67"/>
      <c r="L9" s="67"/>
      <c r="M9" s="92"/>
      <c r="N9" s="67"/>
      <c r="O9" s="92"/>
      <c r="P9" s="67"/>
      <c r="Q9" s="92"/>
      <c r="R9" s="93">
        <v>42</v>
      </c>
      <c r="S9" s="64">
        <v>42</v>
      </c>
      <c r="T9" s="64">
        <f>SUM(V9,X9)</f>
        <v>17</v>
      </c>
      <c r="U9" s="65">
        <f>T9/S9</f>
        <v>0.40476190476190477</v>
      </c>
      <c r="V9" s="64">
        <v>8</v>
      </c>
      <c r="W9" s="65">
        <f>V9/T9</f>
        <v>0.47058823529411764</v>
      </c>
      <c r="X9" s="64">
        <v>9</v>
      </c>
      <c r="Y9" s="65">
        <f>X9/T9</f>
        <v>0.5294117647058824</v>
      </c>
      <c r="AA9">
        <v>116</v>
      </c>
      <c r="AB9">
        <v>54</v>
      </c>
      <c r="AC9" s="162">
        <v>0.47</v>
      </c>
    </row>
    <row r="10" spans="1:29" ht="25.5" customHeight="1">
      <c r="A10" s="66" t="s">
        <v>103</v>
      </c>
      <c r="B10" s="64">
        <v>37</v>
      </c>
      <c r="C10" s="64">
        <v>74</v>
      </c>
      <c r="D10" s="64">
        <f>SUM(F10,H10)</f>
        <v>34</v>
      </c>
      <c r="E10" s="65">
        <f t="shared" si="0"/>
        <v>0.4594594594594595</v>
      </c>
      <c r="F10" s="64">
        <v>12</v>
      </c>
      <c r="G10" s="65">
        <f t="shared" si="1"/>
        <v>0.35294117647058826</v>
      </c>
      <c r="H10" s="64">
        <v>22</v>
      </c>
      <c r="I10" s="65">
        <f t="shared" si="2"/>
        <v>0.6470588235294118</v>
      </c>
      <c r="J10" s="93">
        <v>14</v>
      </c>
      <c r="K10" s="64">
        <v>28</v>
      </c>
      <c r="L10" s="64">
        <f>SUM(N10,P10)</f>
        <v>23</v>
      </c>
      <c r="M10" s="65">
        <f>L10/K10</f>
        <v>0.8214285714285714</v>
      </c>
      <c r="N10" s="64">
        <v>21</v>
      </c>
      <c r="O10" s="65">
        <f>N10/L10</f>
        <v>0.9130434782608695</v>
      </c>
      <c r="P10" s="64">
        <v>2</v>
      </c>
      <c r="Q10" s="65">
        <f>P10/L10</f>
        <v>0.08695652173913043</v>
      </c>
      <c r="R10" s="93">
        <v>14</v>
      </c>
      <c r="S10" s="64">
        <v>28</v>
      </c>
      <c r="T10" s="64">
        <f>SUM(V10,X10)</f>
        <v>12</v>
      </c>
      <c r="U10" s="65">
        <f>T10/S10</f>
        <v>0.42857142857142855</v>
      </c>
      <c r="V10" s="64">
        <v>11</v>
      </c>
      <c r="W10" s="65">
        <f>V10/T10</f>
        <v>0.9166666666666666</v>
      </c>
      <c r="X10" s="64">
        <v>1</v>
      </c>
      <c r="Y10" s="65">
        <f>X10/T10</f>
        <v>0.08333333333333333</v>
      </c>
      <c r="AA10">
        <v>70</v>
      </c>
      <c r="AB10">
        <v>29</v>
      </c>
      <c r="AC10" s="162">
        <v>0.41</v>
      </c>
    </row>
    <row r="11" spans="1:25" ht="25.5" customHeight="1">
      <c r="A11" s="66" t="s">
        <v>85</v>
      </c>
      <c r="B11" s="67"/>
      <c r="C11" s="64">
        <f>SUM(C5:C10)</f>
        <v>480</v>
      </c>
      <c r="D11" s="64">
        <f>SUM(D5:D10)</f>
        <v>234</v>
      </c>
      <c r="E11" s="65">
        <f t="shared" si="0"/>
        <v>0.4875</v>
      </c>
      <c r="F11" s="64">
        <f>SUM(F5:F10)</f>
        <v>161</v>
      </c>
      <c r="G11" s="65">
        <f t="shared" si="1"/>
        <v>0.688034188034188</v>
      </c>
      <c r="H11" s="64">
        <f>SUM(H5:H10)</f>
        <v>73</v>
      </c>
      <c r="I11" s="65">
        <f t="shared" si="2"/>
        <v>0.31196581196581197</v>
      </c>
      <c r="J11" s="94"/>
      <c r="K11" s="64">
        <f>SUM(K5:K10)</f>
        <v>331</v>
      </c>
      <c r="L11" s="64">
        <f>SUM(L5:L10)</f>
        <v>194</v>
      </c>
      <c r="M11" s="65">
        <f>L11/K11</f>
        <v>0.5861027190332326</v>
      </c>
      <c r="N11" s="64">
        <f>SUM(N5:N10)</f>
        <v>132</v>
      </c>
      <c r="O11" s="65">
        <f>N11/L11</f>
        <v>0.6804123711340206</v>
      </c>
      <c r="P11" s="64">
        <f>SUM(P5:P10)</f>
        <v>62</v>
      </c>
      <c r="Q11" s="65">
        <f>P11/L11</f>
        <v>0.31958762886597936</v>
      </c>
      <c r="R11" s="94"/>
      <c r="S11" s="64">
        <f>SUM(S5:S10)</f>
        <v>192</v>
      </c>
      <c r="T11" s="64">
        <f>SUM(T5:T10)</f>
        <v>97</v>
      </c>
      <c r="U11" s="65">
        <f>T11/S11</f>
        <v>0.5052083333333334</v>
      </c>
      <c r="V11" s="64">
        <f>SUM(V5:V10)</f>
        <v>69</v>
      </c>
      <c r="W11" s="65">
        <f>V11/T11</f>
        <v>0.711340206185567</v>
      </c>
      <c r="X11" s="64">
        <f>SUM(X5:X10)</f>
        <v>28</v>
      </c>
      <c r="Y11" s="65">
        <f>X11/T11</f>
        <v>0.28865979381443296</v>
      </c>
    </row>
    <row r="12" spans="1:25" ht="25.5" customHeight="1">
      <c r="A12" s="66" t="s">
        <v>115</v>
      </c>
      <c r="B12" s="51"/>
      <c r="C12" s="51">
        <f>SUM(C11,K11,S11)</f>
        <v>1003</v>
      </c>
      <c r="D12" s="64">
        <f>SUM(D11,L11,T11)</f>
        <v>525</v>
      </c>
      <c r="E12" s="65">
        <f t="shared" si="0"/>
        <v>0.5234297108673978</v>
      </c>
      <c r="F12" s="64">
        <f>SUM(F11,N11,V11)</f>
        <v>362</v>
      </c>
      <c r="G12" s="65">
        <f t="shared" si="1"/>
        <v>0.6895238095238095</v>
      </c>
      <c r="H12" s="64">
        <f>SUM(H11,P11,X11)</f>
        <v>163</v>
      </c>
      <c r="I12" s="65">
        <f t="shared" si="2"/>
        <v>0.31047619047619046</v>
      </c>
      <c r="J12" s="92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</sheetData>
  <sheetProtection/>
  <mergeCells count="11">
    <mergeCell ref="V4:W4"/>
    <mergeCell ref="A1:Y1"/>
    <mergeCell ref="A2:Y2"/>
    <mergeCell ref="F4:G4"/>
    <mergeCell ref="B3:I3"/>
    <mergeCell ref="X4:Y4"/>
    <mergeCell ref="J3:Q3"/>
    <mergeCell ref="R3:Y3"/>
    <mergeCell ref="H4:I4"/>
    <mergeCell ref="N4:O4"/>
    <mergeCell ref="P4:Q4"/>
  </mergeCells>
  <printOptions/>
  <pageMargins left="0.7480314960629921" right="0.7480314960629921" top="0.984251968503937" bottom="0.984251968503937" header="0.5118110236220472" footer="0.5118110236220472"/>
  <pageSetup fitToWidth="2" fitToHeight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BK43"/>
  <sheetViews>
    <sheetView zoomScale="75" zoomScaleNormal="75" zoomScalePageLayoutView="0" workbookViewId="0" topLeftCell="A1">
      <selection activeCell="A1" sqref="A1:J43"/>
    </sheetView>
  </sheetViews>
  <sheetFormatPr defaultColWidth="9.140625" defaultRowHeight="12.75"/>
  <cols>
    <col min="1" max="1" width="64.8515625" style="46" customWidth="1"/>
    <col min="2" max="2" width="15.00390625" style="55" customWidth="1"/>
    <col min="3" max="3" width="3.7109375" style="55" customWidth="1"/>
    <col min="4" max="4" width="6.7109375" style="55" customWidth="1"/>
    <col min="5" max="5" width="8.28125" style="55" customWidth="1"/>
    <col min="6" max="6" width="7.7109375" style="55" customWidth="1"/>
    <col min="7" max="7" width="8.28125" style="55" customWidth="1"/>
    <col min="8" max="8" width="7.8515625" style="55" customWidth="1"/>
    <col min="9" max="10" width="7.140625" style="55" customWidth="1"/>
    <col min="11" max="16384" width="9.140625" style="46" customWidth="1"/>
  </cols>
  <sheetData>
    <row r="1" spans="1:10" ht="36.75" customHeight="1">
      <c r="A1" s="218" t="s">
        <v>104</v>
      </c>
      <c r="B1" s="219"/>
      <c r="C1" s="219"/>
      <c r="D1" s="219"/>
      <c r="E1" s="219"/>
      <c r="F1" s="219"/>
      <c r="G1" s="219"/>
      <c r="H1" s="219"/>
      <c r="I1" s="219"/>
      <c r="J1" s="220"/>
    </row>
    <row r="2" spans="1:10" ht="20.25">
      <c r="A2" s="221" t="s">
        <v>138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ht="150" customHeight="1">
      <c r="A3" s="47" t="s">
        <v>56</v>
      </c>
      <c r="B3" s="48" t="s">
        <v>57</v>
      </c>
      <c r="C3" s="49" t="s">
        <v>3</v>
      </c>
      <c r="D3" s="50" t="s">
        <v>58</v>
      </c>
      <c r="E3" s="50" t="s">
        <v>59</v>
      </c>
      <c r="F3" s="50" t="s">
        <v>60</v>
      </c>
      <c r="G3" s="242" t="s">
        <v>61</v>
      </c>
      <c r="H3" s="243"/>
      <c r="I3" s="242" t="s">
        <v>62</v>
      </c>
      <c r="J3" s="243"/>
    </row>
    <row r="4" spans="1:10" ht="15">
      <c r="A4" s="110" t="s">
        <v>116</v>
      </c>
      <c r="B4" s="75" t="s">
        <v>6</v>
      </c>
      <c r="C4" s="79" t="s">
        <v>7</v>
      </c>
      <c r="D4" s="105">
        <v>42</v>
      </c>
      <c r="E4" s="57">
        <f>SUM(G4,I4)</f>
        <v>32</v>
      </c>
      <c r="F4" s="107">
        <f>E4/D4</f>
        <v>0.7619047619047619</v>
      </c>
      <c r="G4" s="59">
        <v>29</v>
      </c>
      <c r="H4" s="107">
        <f>G4/E4</f>
        <v>0.90625</v>
      </c>
      <c r="I4" s="57">
        <v>3</v>
      </c>
      <c r="J4" s="107">
        <f>I4/E4</f>
        <v>0.09375</v>
      </c>
    </row>
    <row r="5" spans="1:10" ht="15">
      <c r="A5" s="110" t="s">
        <v>87</v>
      </c>
      <c r="B5" s="75" t="s">
        <v>6</v>
      </c>
      <c r="C5" s="79" t="s">
        <v>7</v>
      </c>
      <c r="D5" s="105">
        <v>42</v>
      </c>
      <c r="E5" s="57">
        <f aca="true" t="shared" si="0" ref="E5:E10">SUM(G5,I5)</f>
        <v>32</v>
      </c>
      <c r="F5" s="107">
        <f aca="true" t="shared" si="1" ref="F5:F37">E5/D5</f>
        <v>0.7619047619047619</v>
      </c>
      <c r="G5" s="59">
        <v>30</v>
      </c>
      <c r="H5" s="107">
        <f aca="true" t="shared" si="2" ref="H5:H37">G5/E5</f>
        <v>0.9375</v>
      </c>
      <c r="I5" s="57">
        <v>2</v>
      </c>
      <c r="J5" s="107">
        <f aca="true" t="shared" si="3" ref="J5:J37">I5/E5</f>
        <v>0.0625</v>
      </c>
    </row>
    <row r="6" spans="1:10" ht="28.5">
      <c r="A6" s="112" t="s">
        <v>111</v>
      </c>
      <c r="B6" s="75" t="s">
        <v>6</v>
      </c>
      <c r="C6" s="79" t="s">
        <v>7</v>
      </c>
      <c r="D6" s="105">
        <v>42</v>
      </c>
      <c r="E6" s="57">
        <f t="shared" si="0"/>
        <v>16</v>
      </c>
      <c r="F6" s="107">
        <f t="shared" si="1"/>
        <v>0.38095238095238093</v>
      </c>
      <c r="G6" s="59">
        <v>5</v>
      </c>
      <c r="H6" s="107">
        <f t="shared" si="2"/>
        <v>0.3125</v>
      </c>
      <c r="I6" s="57">
        <v>11</v>
      </c>
      <c r="J6" s="107">
        <f t="shared" si="3"/>
        <v>0.6875</v>
      </c>
    </row>
    <row r="7" spans="1:10" ht="42.75">
      <c r="A7" s="124" t="s">
        <v>117</v>
      </c>
      <c r="B7" s="75" t="s">
        <v>6</v>
      </c>
      <c r="C7" s="79" t="s">
        <v>7</v>
      </c>
      <c r="D7" s="105">
        <v>42</v>
      </c>
      <c r="E7" s="57">
        <f t="shared" si="0"/>
        <v>12</v>
      </c>
      <c r="F7" s="107">
        <f t="shared" si="1"/>
        <v>0.2857142857142857</v>
      </c>
      <c r="G7" s="59">
        <v>4</v>
      </c>
      <c r="H7" s="107">
        <f t="shared" si="2"/>
        <v>0.3333333333333333</v>
      </c>
      <c r="I7" s="57">
        <v>8</v>
      </c>
      <c r="J7" s="107">
        <f t="shared" si="3"/>
        <v>0.6666666666666666</v>
      </c>
    </row>
    <row r="8" spans="1:10" ht="28.5">
      <c r="A8" s="125" t="s">
        <v>88</v>
      </c>
      <c r="B8" s="70" t="s">
        <v>8</v>
      </c>
      <c r="C8" s="72" t="s">
        <v>7</v>
      </c>
      <c r="D8" s="105">
        <v>43</v>
      </c>
      <c r="E8" s="57">
        <f t="shared" si="0"/>
        <v>41</v>
      </c>
      <c r="F8" s="107">
        <f t="shared" si="1"/>
        <v>0.9534883720930233</v>
      </c>
      <c r="G8" s="57">
        <v>31</v>
      </c>
      <c r="H8" s="107">
        <f t="shared" si="2"/>
        <v>0.7560975609756098</v>
      </c>
      <c r="I8" s="57">
        <v>10</v>
      </c>
      <c r="J8" s="107">
        <f t="shared" si="3"/>
        <v>0.24390243902439024</v>
      </c>
    </row>
    <row r="9" spans="1:10" ht="15">
      <c r="A9" s="110" t="s">
        <v>89</v>
      </c>
      <c r="B9" s="73" t="s">
        <v>8</v>
      </c>
      <c r="C9" s="74" t="s">
        <v>7</v>
      </c>
      <c r="D9" s="105">
        <v>43</v>
      </c>
      <c r="E9" s="59">
        <f t="shared" si="0"/>
        <v>27</v>
      </c>
      <c r="F9" s="107">
        <f t="shared" si="1"/>
        <v>0.627906976744186</v>
      </c>
      <c r="G9" s="57">
        <v>17</v>
      </c>
      <c r="H9" s="107">
        <f t="shared" si="2"/>
        <v>0.6296296296296297</v>
      </c>
      <c r="I9" s="57">
        <v>10</v>
      </c>
      <c r="J9" s="107">
        <f t="shared" si="3"/>
        <v>0.37037037037037035</v>
      </c>
    </row>
    <row r="10" spans="1:10" ht="28.5">
      <c r="A10" s="112" t="s">
        <v>90</v>
      </c>
      <c r="B10" s="73" t="s">
        <v>8</v>
      </c>
      <c r="C10" s="74" t="s">
        <v>7</v>
      </c>
      <c r="D10" s="105">
        <v>43</v>
      </c>
      <c r="E10" s="59">
        <f t="shared" si="0"/>
        <v>21</v>
      </c>
      <c r="F10" s="107">
        <f t="shared" si="1"/>
        <v>0.4883720930232558</v>
      </c>
      <c r="G10" s="106">
        <v>4</v>
      </c>
      <c r="H10" s="107">
        <f t="shared" si="2"/>
        <v>0.19047619047619047</v>
      </c>
      <c r="I10" s="106">
        <v>17</v>
      </c>
      <c r="J10" s="107">
        <f t="shared" si="3"/>
        <v>0.8095238095238095</v>
      </c>
    </row>
    <row r="11" spans="1:63" s="53" customFormat="1" ht="15">
      <c r="A11" s="237" t="s">
        <v>63</v>
      </c>
      <c r="B11" s="238"/>
      <c r="C11" s="239"/>
      <c r="D11" s="60">
        <f>SUM(D4:D10)</f>
        <v>297</v>
      </c>
      <c r="E11" s="60">
        <f>SUM(E4:E10)</f>
        <v>181</v>
      </c>
      <c r="F11" s="61">
        <f t="shared" si="1"/>
        <v>0.6094276094276094</v>
      </c>
      <c r="G11" s="60">
        <f>SUM(G4:G10)</f>
        <v>120</v>
      </c>
      <c r="H11" s="61">
        <f t="shared" si="2"/>
        <v>0.6629834254143646</v>
      </c>
      <c r="I11" s="60">
        <f>SUM(I4:I10)</f>
        <v>61</v>
      </c>
      <c r="J11" s="61">
        <f t="shared" si="3"/>
        <v>0.3370165745856354</v>
      </c>
      <c r="K11" s="46"/>
      <c r="L11" s="46"/>
      <c r="M11" s="46"/>
      <c r="N11" s="46"/>
      <c r="O11" s="46"/>
      <c r="P11" s="46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</row>
    <row r="12" spans="1:10" ht="28.5">
      <c r="A12" s="112" t="s">
        <v>118</v>
      </c>
      <c r="B12" s="77" t="s">
        <v>64</v>
      </c>
      <c r="C12" s="78" t="s">
        <v>51</v>
      </c>
      <c r="D12" s="105">
        <v>40</v>
      </c>
      <c r="E12" s="58">
        <f aca="true" t="shared" si="4" ref="E12:E27">SUM(G12,I12)</f>
        <v>27</v>
      </c>
      <c r="F12" s="107">
        <f t="shared" si="1"/>
        <v>0.675</v>
      </c>
      <c r="G12" s="59">
        <v>24</v>
      </c>
      <c r="H12" s="107">
        <f t="shared" si="2"/>
        <v>0.8888888888888888</v>
      </c>
      <c r="I12" s="57">
        <v>3</v>
      </c>
      <c r="J12" s="107">
        <f t="shared" si="3"/>
        <v>0.1111111111111111</v>
      </c>
    </row>
    <row r="13" spans="1:10" ht="28.5">
      <c r="A13" s="110" t="s">
        <v>91</v>
      </c>
      <c r="B13" s="75" t="s">
        <v>64</v>
      </c>
      <c r="C13" s="79" t="s">
        <v>65</v>
      </c>
      <c r="D13" s="105">
        <v>43</v>
      </c>
      <c r="E13" s="57">
        <f t="shared" si="4"/>
        <v>22</v>
      </c>
      <c r="F13" s="107">
        <f t="shared" si="1"/>
        <v>0.5116279069767442</v>
      </c>
      <c r="G13" s="59">
        <v>17</v>
      </c>
      <c r="H13" s="107">
        <f t="shared" si="2"/>
        <v>0.7727272727272727</v>
      </c>
      <c r="I13" s="57">
        <v>5</v>
      </c>
      <c r="J13" s="107">
        <f t="shared" si="3"/>
        <v>0.22727272727272727</v>
      </c>
    </row>
    <row r="14" spans="1:10" ht="28.5">
      <c r="A14" s="110" t="s">
        <v>119</v>
      </c>
      <c r="B14" s="75" t="s">
        <v>64</v>
      </c>
      <c r="C14" s="80" t="s">
        <v>51</v>
      </c>
      <c r="D14" s="105">
        <v>43</v>
      </c>
      <c r="E14" s="59">
        <f t="shared" si="4"/>
        <v>10</v>
      </c>
      <c r="F14" s="107">
        <f t="shared" si="1"/>
        <v>0.23255813953488372</v>
      </c>
      <c r="G14" s="59">
        <v>6</v>
      </c>
      <c r="H14" s="107">
        <f t="shared" si="2"/>
        <v>0.6</v>
      </c>
      <c r="I14" s="57">
        <v>4</v>
      </c>
      <c r="J14" s="107">
        <f t="shared" si="3"/>
        <v>0.4</v>
      </c>
    </row>
    <row r="15" spans="1:10" ht="28.5">
      <c r="A15" s="110" t="s">
        <v>120</v>
      </c>
      <c r="B15" s="75" t="s">
        <v>66</v>
      </c>
      <c r="C15" s="76" t="s">
        <v>51</v>
      </c>
      <c r="D15" s="105">
        <v>38</v>
      </c>
      <c r="E15" s="59">
        <f t="shared" si="4"/>
        <v>21</v>
      </c>
      <c r="F15" s="107">
        <f t="shared" si="1"/>
        <v>0.5526315789473685</v>
      </c>
      <c r="G15" s="59">
        <v>14</v>
      </c>
      <c r="H15" s="107">
        <f t="shared" si="2"/>
        <v>0.6666666666666666</v>
      </c>
      <c r="I15" s="57">
        <v>7</v>
      </c>
      <c r="J15" s="107">
        <f t="shared" si="3"/>
        <v>0.3333333333333333</v>
      </c>
    </row>
    <row r="16" spans="1:10" ht="42.75">
      <c r="A16" s="112" t="s">
        <v>112</v>
      </c>
      <c r="B16" s="75" t="s">
        <v>66</v>
      </c>
      <c r="C16" s="76" t="s">
        <v>51</v>
      </c>
      <c r="D16" s="105">
        <v>38</v>
      </c>
      <c r="E16" s="59">
        <f t="shared" si="4"/>
        <v>8</v>
      </c>
      <c r="F16" s="107">
        <f>E16/D16</f>
        <v>0.21052631578947367</v>
      </c>
      <c r="G16" s="59">
        <v>3</v>
      </c>
      <c r="H16" s="107">
        <f>G16/E16</f>
        <v>0.375</v>
      </c>
      <c r="I16" s="57">
        <v>5</v>
      </c>
      <c r="J16" s="107">
        <f>I16/E16</f>
        <v>0.625</v>
      </c>
    </row>
    <row r="17" spans="1:10" ht="15">
      <c r="A17" s="112" t="s">
        <v>92</v>
      </c>
      <c r="B17" s="70" t="s">
        <v>67</v>
      </c>
      <c r="C17" s="71" t="s">
        <v>51</v>
      </c>
      <c r="D17" s="105">
        <v>40</v>
      </c>
      <c r="E17" s="59">
        <f t="shared" si="4"/>
        <v>18</v>
      </c>
      <c r="F17" s="107">
        <f t="shared" si="1"/>
        <v>0.45</v>
      </c>
      <c r="G17" s="106">
        <v>6</v>
      </c>
      <c r="H17" s="107">
        <f t="shared" si="2"/>
        <v>0.3333333333333333</v>
      </c>
      <c r="I17" s="106">
        <v>12</v>
      </c>
      <c r="J17" s="107">
        <f t="shared" si="3"/>
        <v>0.6666666666666666</v>
      </c>
    </row>
    <row r="18" spans="1:10" ht="15">
      <c r="A18" s="110" t="s">
        <v>121</v>
      </c>
      <c r="B18" s="70" t="s">
        <v>67</v>
      </c>
      <c r="C18" s="71" t="s">
        <v>51</v>
      </c>
      <c r="D18" s="105">
        <v>40</v>
      </c>
      <c r="E18" s="59">
        <f t="shared" si="4"/>
        <v>14</v>
      </c>
      <c r="F18" s="107">
        <f t="shared" si="1"/>
        <v>0.35</v>
      </c>
      <c r="G18" s="106">
        <v>9</v>
      </c>
      <c r="H18" s="107">
        <f t="shared" si="2"/>
        <v>0.6428571428571429</v>
      </c>
      <c r="I18" s="106">
        <v>5</v>
      </c>
      <c r="J18" s="107">
        <f t="shared" si="3"/>
        <v>0.35714285714285715</v>
      </c>
    </row>
    <row r="19" spans="1:10" ht="15">
      <c r="A19" s="110" t="s">
        <v>122</v>
      </c>
      <c r="B19" s="70" t="s">
        <v>67</v>
      </c>
      <c r="C19" s="71" t="s">
        <v>51</v>
      </c>
      <c r="D19" s="105">
        <v>40</v>
      </c>
      <c r="E19" s="59">
        <f t="shared" si="4"/>
        <v>15</v>
      </c>
      <c r="F19" s="107">
        <f t="shared" si="1"/>
        <v>0.375</v>
      </c>
      <c r="G19" s="106">
        <v>13</v>
      </c>
      <c r="H19" s="107">
        <f t="shared" si="2"/>
        <v>0.8666666666666667</v>
      </c>
      <c r="I19" s="106">
        <v>2</v>
      </c>
      <c r="J19" s="107">
        <f t="shared" si="3"/>
        <v>0.13333333333333333</v>
      </c>
    </row>
    <row r="20" spans="1:10" ht="15">
      <c r="A20" s="112" t="s">
        <v>93</v>
      </c>
      <c r="B20" s="70" t="s">
        <v>68</v>
      </c>
      <c r="C20" s="71" t="s">
        <v>51</v>
      </c>
      <c r="D20" s="106">
        <v>18</v>
      </c>
      <c r="E20" s="59">
        <f t="shared" si="4"/>
        <v>13</v>
      </c>
      <c r="F20" s="107">
        <f t="shared" si="1"/>
        <v>0.7222222222222222</v>
      </c>
      <c r="G20" s="106">
        <v>13</v>
      </c>
      <c r="H20" s="107">
        <f>G20/E20</f>
        <v>1</v>
      </c>
      <c r="I20" s="106">
        <v>0</v>
      </c>
      <c r="J20" s="107">
        <f>I20/E20</f>
        <v>0</v>
      </c>
    </row>
    <row r="21" spans="1:10" ht="15">
      <c r="A21" s="110" t="s">
        <v>123</v>
      </c>
      <c r="B21" s="70" t="s">
        <v>68</v>
      </c>
      <c r="C21" s="71" t="s">
        <v>51</v>
      </c>
      <c r="D21" s="106">
        <v>18</v>
      </c>
      <c r="E21" s="59">
        <f t="shared" si="4"/>
        <v>15</v>
      </c>
      <c r="F21" s="107">
        <f t="shared" si="1"/>
        <v>0.8333333333333334</v>
      </c>
      <c r="G21" s="106">
        <v>12</v>
      </c>
      <c r="H21" s="107">
        <f>G21/E21</f>
        <v>0.8</v>
      </c>
      <c r="I21" s="106">
        <v>3</v>
      </c>
      <c r="J21" s="107">
        <f>I21/E21</f>
        <v>0.2</v>
      </c>
    </row>
    <row r="22" spans="1:10" ht="15">
      <c r="A22" s="126" t="s">
        <v>124</v>
      </c>
      <c r="B22" s="70" t="s">
        <v>68</v>
      </c>
      <c r="C22" s="71" t="s">
        <v>51</v>
      </c>
      <c r="D22" s="106">
        <v>18</v>
      </c>
      <c r="E22" s="59">
        <f t="shared" si="4"/>
        <v>7</v>
      </c>
      <c r="F22" s="107">
        <f t="shared" si="1"/>
        <v>0.3888888888888889</v>
      </c>
      <c r="G22" s="106">
        <v>6</v>
      </c>
      <c r="H22" s="107">
        <f>G22/E22</f>
        <v>0.8571428571428571</v>
      </c>
      <c r="I22" s="106">
        <v>1</v>
      </c>
      <c r="J22" s="107">
        <f>I22/E22</f>
        <v>0.14285714285714285</v>
      </c>
    </row>
    <row r="23" spans="1:10" ht="15">
      <c r="A23" s="110" t="s">
        <v>28</v>
      </c>
      <c r="B23" s="68" t="s">
        <v>69</v>
      </c>
      <c r="C23" s="69" t="s">
        <v>51</v>
      </c>
      <c r="D23" s="105">
        <v>40</v>
      </c>
      <c r="E23" s="59">
        <f t="shared" si="4"/>
        <v>20</v>
      </c>
      <c r="F23" s="107">
        <f t="shared" si="1"/>
        <v>0.5</v>
      </c>
      <c r="G23" s="106">
        <v>15</v>
      </c>
      <c r="H23" s="107">
        <f t="shared" si="2"/>
        <v>0.75</v>
      </c>
      <c r="I23" s="106">
        <v>5</v>
      </c>
      <c r="J23" s="107">
        <f t="shared" si="3"/>
        <v>0.25</v>
      </c>
    </row>
    <row r="24" spans="1:10" ht="28.5">
      <c r="A24" s="112" t="s">
        <v>94</v>
      </c>
      <c r="B24" s="68" t="s">
        <v>69</v>
      </c>
      <c r="C24" s="69" t="s">
        <v>51</v>
      </c>
      <c r="D24" s="105">
        <v>40</v>
      </c>
      <c r="E24" s="59">
        <f t="shared" si="4"/>
        <v>20</v>
      </c>
      <c r="F24" s="107">
        <f t="shared" si="1"/>
        <v>0.5</v>
      </c>
      <c r="G24" s="106">
        <v>15</v>
      </c>
      <c r="H24" s="107">
        <f t="shared" si="2"/>
        <v>0.75</v>
      </c>
      <c r="I24" s="106">
        <v>5</v>
      </c>
      <c r="J24" s="107">
        <f t="shared" si="3"/>
        <v>0.25</v>
      </c>
    </row>
    <row r="25" spans="1:10" ht="15">
      <c r="A25" s="112" t="s">
        <v>126</v>
      </c>
      <c r="B25" s="68" t="s">
        <v>69</v>
      </c>
      <c r="C25" s="69" t="s">
        <v>51</v>
      </c>
      <c r="D25" s="105">
        <v>40</v>
      </c>
      <c r="E25" s="59">
        <f t="shared" si="4"/>
        <v>26</v>
      </c>
      <c r="F25" s="107">
        <f t="shared" si="1"/>
        <v>0.65</v>
      </c>
      <c r="G25" s="106">
        <v>20</v>
      </c>
      <c r="H25" s="107">
        <f t="shared" si="2"/>
        <v>0.7692307692307693</v>
      </c>
      <c r="I25" s="106">
        <v>6</v>
      </c>
      <c r="J25" s="107">
        <f t="shared" si="3"/>
        <v>0.23076923076923078</v>
      </c>
    </row>
    <row r="26" spans="1:10" ht="15">
      <c r="A26" s="112" t="s">
        <v>95</v>
      </c>
      <c r="B26" s="68" t="s">
        <v>70</v>
      </c>
      <c r="C26" s="69" t="s">
        <v>51</v>
      </c>
      <c r="D26" s="59">
        <v>1</v>
      </c>
      <c r="E26" s="59">
        <f t="shared" si="4"/>
        <v>1</v>
      </c>
      <c r="F26" s="107">
        <f t="shared" si="1"/>
        <v>1</v>
      </c>
      <c r="G26" s="106">
        <v>0</v>
      </c>
      <c r="H26" s="107">
        <f t="shared" si="2"/>
        <v>0</v>
      </c>
      <c r="I26" s="106">
        <v>1</v>
      </c>
      <c r="J26" s="107">
        <f t="shared" si="3"/>
        <v>1</v>
      </c>
    </row>
    <row r="27" spans="1:10" ht="28.5">
      <c r="A27" s="110" t="s">
        <v>127</v>
      </c>
      <c r="B27" s="68" t="s">
        <v>70</v>
      </c>
      <c r="C27" s="69" t="s">
        <v>51</v>
      </c>
      <c r="D27" s="59">
        <v>1</v>
      </c>
      <c r="E27" s="59">
        <f t="shared" si="4"/>
        <v>1</v>
      </c>
      <c r="F27" s="107">
        <f t="shared" si="1"/>
        <v>1</v>
      </c>
      <c r="G27" s="106">
        <v>0</v>
      </c>
      <c r="H27" s="107">
        <f t="shared" si="2"/>
        <v>0</v>
      </c>
      <c r="I27" s="106">
        <v>1</v>
      </c>
      <c r="J27" s="107">
        <f t="shared" si="3"/>
        <v>1</v>
      </c>
    </row>
    <row r="28" spans="1:63" s="53" customFormat="1" ht="15">
      <c r="A28" s="237" t="s">
        <v>71</v>
      </c>
      <c r="B28" s="238"/>
      <c r="C28" s="239"/>
      <c r="D28" s="60">
        <f>SUM(D12:D27)</f>
        <v>498</v>
      </c>
      <c r="E28" s="60">
        <f>SUM(E12:E27)</f>
        <v>238</v>
      </c>
      <c r="F28" s="61">
        <f t="shared" si="1"/>
        <v>0.4779116465863454</v>
      </c>
      <c r="G28" s="60">
        <f>SUM(G12:G27)</f>
        <v>173</v>
      </c>
      <c r="H28" s="61">
        <f t="shared" si="2"/>
        <v>0.726890756302521</v>
      </c>
      <c r="I28" s="60">
        <f>SUM(I12:I27)</f>
        <v>65</v>
      </c>
      <c r="J28" s="61">
        <f t="shared" si="3"/>
        <v>0.27310924369747897</v>
      </c>
      <c r="K28" s="46"/>
      <c r="L28" s="46"/>
      <c r="M28" s="46"/>
      <c r="N28" s="46"/>
      <c r="O28" s="46"/>
      <c r="P28" s="46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</row>
    <row r="29" spans="1:10" ht="15">
      <c r="A29" s="112" t="s">
        <v>38</v>
      </c>
      <c r="B29" s="75" t="s">
        <v>72</v>
      </c>
      <c r="C29" s="76" t="s">
        <v>73</v>
      </c>
      <c r="D29" s="105">
        <v>42</v>
      </c>
      <c r="E29" s="57">
        <f aca="true" t="shared" si="5" ref="E29:E36">SUM(G29,I29)</f>
        <v>20</v>
      </c>
      <c r="F29" s="107">
        <f t="shared" si="1"/>
        <v>0.47619047619047616</v>
      </c>
      <c r="G29" s="59">
        <v>17</v>
      </c>
      <c r="H29" s="107">
        <f t="shared" si="2"/>
        <v>0.85</v>
      </c>
      <c r="I29" s="57">
        <v>3</v>
      </c>
      <c r="J29" s="107">
        <f t="shared" si="3"/>
        <v>0.15</v>
      </c>
    </row>
    <row r="30" spans="1:10" ht="28.5">
      <c r="A30" s="112" t="s">
        <v>97</v>
      </c>
      <c r="B30" s="75" t="s">
        <v>74</v>
      </c>
      <c r="C30" s="76" t="s">
        <v>73</v>
      </c>
      <c r="D30" s="105">
        <v>37</v>
      </c>
      <c r="E30" s="57">
        <f t="shared" si="5"/>
        <v>18</v>
      </c>
      <c r="F30" s="107">
        <f t="shared" si="1"/>
        <v>0.4864864864864865</v>
      </c>
      <c r="G30" s="59">
        <v>6</v>
      </c>
      <c r="H30" s="107">
        <f t="shared" si="2"/>
        <v>0.3333333333333333</v>
      </c>
      <c r="I30" s="57">
        <v>12</v>
      </c>
      <c r="J30" s="107">
        <f t="shared" si="3"/>
        <v>0.6666666666666666</v>
      </c>
    </row>
    <row r="31" spans="1:10" ht="28.5">
      <c r="A31" s="112" t="s">
        <v>96</v>
      </c>
      <c r="B31" s="75" t="s">
        <v>74</v>
      </c>
      <c r="C31" s="76" t="s">
        <v>73</v>
      </c>
      <c r="D31" s="105">
        <v>37</v>
      </c>
      <c r="E31" s="57">
        <f t="shared" si="5"/>
        <v>16</v>
      </c>
      <c r="F31" s="107">
        <f t="shared" si="1"/>
        <v>0.43243243243243246</v>
      </c>
      <c r="G31" s="59">
        <v>6</v>
      </c>
      <c r="H31" s="107">
        <f t="shared" si="2"/>
        <v>0.375</v>
      </c>
      <c r="I31" s="57">
        <v>10</v>
      </c>
      <c r="J31" s="107">
        <f t="shared" si="3"/>
        <v>0.625</v>
      </c>
    </row>
    <row r="32" spans="1:10" ht="15">
      <c r="A32" s="112" t="s">
        <v>98</v>
      </c>
      <c r="B32" s="70" t="s">
        <v>68</v>
      </c>
      <c r="C32" s="71" t="s">
        <v>73</v>
      </c>
      <c r="D32" s="106">
        <v>14</v>
      </c>
      <c r="E32" s="59">
        <f t="shared" si="5"/>
        <v>11</v>
      </c>
      <c r="F32" s="107">
        <f t="shared" si="1"/>
        <v>0.7857142857142857</v>
      </c>
      <c r="G32" s="106">
        <v>11</v>
      </c>
      <c r="H32" s="107">
        <f t="shared" si="2"/>
        <v>1</v>
      </c>
      <c r="I32" s="106">
        <v>0</v>
      </c>
      <c r="J32" s="107">
        <f t="shared" si="3"/>
        <v>0</v>
      </c>
    </row>
    <row r="33" spans="1:10" ht="28.5">
      <c r="A33" s="112" t="s">
        <v>125</v>
      </c>
      <c r="B33" s="70" t="s">
        <v>68</v>
      </c>
      <c r="C33" s="71" t="s">
        <v>73</v>
      </c>
      <c r="D33" s="106">
        <v>14</v>
      </c>
      <c r="E33" s="59">
        <f t="shared" si="5"/>
        <v>12</v>
      </c>
      <c r="F33" s="107">
        <f t="shared" si="1"/>
        <v>0.8571428571428571</v>
      </c>
      <c r="G33" s="106">
        <v>10</v>
      </c>
      <c r="H33" s="107">
        <f t="shared" si="2"/>
        <v>0.8333333333333334</v>
      </c>
      <c r="I33" s="106">
        <v>2</v>
      </c>
      <c r="J33" s="107">
        <f t="shared" si="3"/>
        <v>0.16666666666666666</v>
      </c>
    </row>
    <row r="34" spans="1:10" ht="28.5">
      <c r="A34" s="110" t="s">
        <v>128</v>
      </c>
      <c r="B34" s="68" t="s">
        <v>69</v>
      </c>
      <c r="C34" s="69" t="s">
        <v>73</v>
      </c>
      <c r="D34" s="106">
        <v>44</v>
      </c>
      <c r="E34" s="59">
        <f t="shared" si="5"/>
        <v>17</v>
      </c>
      <c r="F34" s="107">
        <f t="shared" si="1"/>
        <v>0.38636363636363635</v>
      </c>
      <c r="G34" s="106">
        <v>8</v>
      </c>
      <c r="H34" s="107">
        <f t="shared" si="2"/>
        <v>0.47058823529411764</v>
      </c>
      <c r="I34" s="106">
        <v>9</v>
      </c>
      <c r="J34" s="107">
        <f t="shared" si="3"/>
        <v>0.5294117647058824</v>
      </c>
    </row>
    <row r="35" spans="1:10" ht="15">
      <c r="A35" s="126" t="s">
        <v>129</v>
      </c>
      <c r="B35" s="68" t="s">
        <v>75</v>
      </c>
      <c r="C35" s="69" t="s">
        <v>73</v>
      </c>
      <c r="D35" s="106">
        <v>14</v>
      </c>
      <c r="E35" s="59">
        <f t="shared" si="5"/>
        <v>4</v>
      </c>
      <c r="F35" s="107">
        <f t="shared" si="1"/>
        <v>0.2857142857142857</v>
      </c>
      <c r="G35" s="106">
        <v>4</v>
      </c>
      <c r="H35" s="107">
        <f t="shared" si="2"/>
        <v>1</v>
      </c>
      <c r="I35" s="106">
        <v>0</v>
      </c>
      <c r="J35" s="107">
        <f t="shared" si="3"/>
        <v>0</v>
      </c>
    </row>
    <row r="36" spans="1:10" ht="42.75">
      <c r="A36" s="112" t="s">
        <v>130</v>
      </c>
      <c r="B36" s="68" t="s">
        <v>75</v>
      </c>
      <c r="C36" s="69" t="s">
        <v>73</v>
      </c>
      <c r="D36" s="106">
        <v>14</v>
      </c>
      <c r="E36" s="59">
        <f t="shared" si="5"/>
        <v>8</v>
      </c>
      <c r="F36" s="107">
        <f t="shared" si="1"/>
        <v>0.5714285714285714</v>
      </c>
      <c r="G36" s="106">
        <v>7</v>
      </c>
      <c r="H36" s="107">
        <f t="shared" si="2"/>
        <v>0.875</v>
      </c>
      <c r="I36" s="106">
        <v>1</v>
      </c>
      <c r="J36" s="107">
        <f t="shared" si="3"/>
        <v>0.125</v>
      </c>
    </row>
    <row r="37" spans="1:10" ht="15">
      <c r="A37" s="237" t="s">
        <v>76</v>
      </c>
      <c r="B37" s="238"/>
      <c r="C37" s="239"/>
      <c r="D37" s="96">
        <f>SUM(D29:D36)</f>
        <v>216</v>
      </c>
      <c r="E37" s="96">
        <f>SUM(E29:E36)</f>
        <v>106</v>
      </c>
      <c r="F37" s="61">
        <f t="shared" si="1"/>
        <v>0.49074074074074076</v>
      </c>
      <c r="G37" s="96">
        <f>SUM(G29:G36)</f>
        <v>69</v>
      </c>
      <c r="H37" s="61">
        <f t="shared" si="2"/>
        <v>0.6509433962264151</v>
      </c>
      <c r="I37" s="96">
        <f>SUM(I29:I36)</f>
        <v>37</v>
      </c>
      <c r="J37" s="61">
        <f t="shared" si="3"/>
        <v>0.3490566037735849</v>
      </c>
    </row>
    <row r="38" spans="1:10" ht="15.75">
      <c r="A38" s="247" t="s">
        <v>77</v>
      </c>
      <c r="B38" s="248"/>
      <c r="C38" s="249"/>
      <c r="D38" s="97">
        <f>D11+D28+D37</f>
        <v>1011</v>
      </c>
      <c r="E38" s="97">
        <f>E11+E28+E37</f>
        <v>525</v>
      </c>
      <c r="F38" s="98">
        <f>E38/D38</f>
        <v>0.5192878338278932</v>
      </c>
      <c r="G38" s="97">
        <f>G11+G28+G37</f>
        <v>362</v>
      </c>
      <c r="H38" s="98">
        <f>G38/E38</f>
        <v>0.6895238095238095</v>
      </c>
      <c r="I38" s="97">
        <f>I11+I28+I37</f>
        <v>163</v>
      </c>
      <c r="J38" s="98">
        <f>I38/E38</f>
        <v>0.31047619047619046</v>
      </c>
    </row>
    <row r="39" spans="1:10" ht="15.75">
      <c r="A39" s="250" t="s">
        <v>78</v>
      </c>
      <c r="B39" s="251"/>
      <c r="C39" s="252"/>
      <c r="D39" s="99">
        <f>SUM(D4:D7,D12:D16,D29:D31)</f>
        <v>486</v>
      </c>
      <c r="E39" s="99">
        <f>SUM(E4:E7,E12:E16,E29:E31)</f>
        <v>234</v>
      </c>
      <c r="F39" s="100">
        <f>E39/D39</f>
        <v>0.48148148148148145</v>
      </c>
      <c r="G39" s="99">
        <f>SUM(G29:G31,G12:G16,G4:G7)</f>
        <v>161</v>
      </c>
      <c r="H39" s="100">
        <f>G39/E39</f>
        <v>0.688034188034188</v>
      </c>
      <c r="I39" s="99">
        <f>SUM(I29:I31,I12:I16,I4:I7)</f>
        <v>73</v>
      </c>
      <c r="J39" s="100">
        <f>I39/E39</f>
        <v>0.31196581196581197</v>
      </c>
    </row>
    <row r="40" spans="1:10" ht="15.75">
      <c r="A40" s="253" t="s">
        <v>79</v>
      </c>
      <c r="B40" s="254"/>
      <c r="C40" s="255"/>
      <c r="D40" s="101">
        <f>D33+D32+D22+D21+D20+D19+D18+D17+D10+D9+D8</f>
        <v>331</v>
      </c>
      <c r="E40" s="101">
        <f>E33+E32+E22+E21+E20+E19+E18+E17+E10+E9+E8</f>
        <v>194</v>
      </c>
      <c r="F40" s="102">
        <f>E40/D40</f>
        <v>0.5861027190332326</v>
      </c>
      <c r="G40" s="101">
        <f>G33+G32+G22+G21+G20+G19+G18+G17+G10+G9+G8</f>
        <v>132</v>
      </c>
      <c r="H40" s="102">
        <f>G40/E40</f>
        <v>0.6804123711340206</v>
      </c>
      <c r="I40" s="101">
        <f>I33+I32+I22+I21+I20+I19+I18+I17+I10+I9+I8</f>
        <v>62</v>
      </c>
      <c r="J40" s="102">
        <f>I40/E40</f>
        <v>0.31958762886597936</v>
      </c>
    </row>
    <row r="41" spans="1:10" ht="15.75">
      <c r="A41" s="244" t="s">
        <v>80</v>
      </c>
      <c r="B41" s="245"/>
      <c r="C41" s="246"/>
      <c r="D41" s="103">
        <f>D36+D35+D34+D27+D26+D25+D24+D23</f>
        <v>194</v>
      </c>
      <c r="E41" s="103">
        <f>E36+E35+E34+E27+E26+E25+E24+E23</f>
        <v>97</v>
      </c>
      <c r="F41" s="104">
        <f>E41/D41</f>
        <v>0.5</v>
      </c>
      <c r="G41" s="103">
        <f>G36+G35+G34+G27+G26+G25+G24+G23</f>
        <v>69</v>
      </c>
      <c r="H41" s="104">
        <f>G41/E41</f>
        <v>0.711340206185567</v>
      </c>
      <c r="I41" s="103">
        <f>I36+I35+I34+I27+I26+I25+I24+I23</f>
        <v>28</v>
      </c>
      <c r="J41" s="104">
        <f>I41/E41</f>
        <v>0.28865979381443296</v>
      </c>
    </row>
    <row r="42" spans="1:3" ht="12.75">
      <c r="A42" s="54"/>
      <c r="B42" s="54"/>
      <c r="C42" s="54"/>
    </row>
    <row r="43" spans="1:10" ht="28.5" customHeight="1">
      <c r="A43" s="235" t="s">
        <v>139</v>
      </c>
      <c r="B43" s="236"/>
      <c r="C43" s="236"/>
      <c r="D43" s="236"/>
      <c r="E43" s="236"/>
      <c r="F43" s="236"/>
      <c r="G43" s="236"/>
      <c r="H43" s="236"/>
      <c r="I43" s="236"/>
      <c r="J43" s="236"/>
    </row>
  </sheetData>
  <sheetProtection/>
  <mergeCells count="12">
    <mergeCell ref="A39:C39"/>
    <mergeCell ref="A40:C40"/>
    <mergeCell ref="A43:J43"/>
    <mergeCell ref="A28:C28"/>
    <mergeCell ref="A11:C11"/>
    <mergeCell ref="A1:J1"/>
    <mergeCell ref="A2:J2"/>
    <mergeCell ref="G3:H3"/>
    <mergeCell ref="I3:J3"/>
    <mergeCell ref="A41:C41"/>
    <mergeCell ref="A37:C37"/>
    <mergeCell ref="A38:C38"/>
  </mergeCells>
  <printOptions/>
  <pageMargins left="0.7480314960629921" right="0.7480314960629921" top="0.8267716535433072" bottom="0.7874015748031497" header="0.5118110236220472" footer="0.5118110236220472"/>
  <pageSetup fitToHeight="0" fitToWidth="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ΕΚΦΕ Καρδίτσας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Πίνακας 2</dc:title>
  <dc:subject>Απολογισμός εργαστηρίων Φ.Ε. Λυκείων</dc:subject>
  <dc:creator>Σεραφείμ Μπίτσιος</dc:creator>
  <cp:keywords/>
  <dc:description/>
  <cp:lastModifiedBy>user</cp:lastModifiedBy>
  <cp:lastPrinted>2009-06-19T16:30:12Z</cp:lastPrinted>
  <dcterms:created xsi:type="dcterms:W3CDTF">2004-12-16T09:29:43Z</dcterms:created>
  <dcterms:modified xsi:type="dcterms:W3CDTF">2010-06-15T08:21:57Z</dcterms:modified>
  <cp:category/>
  <cp:version/>
  <cp:contentType/>
  <cp:contentStatus/>
</cp:coreProperties>
</file>